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<sst xmlns="http://schemas.openxmlformats.org/spreadsheetml/2006/main" count="808" uniqueCount="801">
  <si>
    <t>2002-03</t>
  </si>
  <si>
    <t>2003-04</t>
  </si>
  <si>
    <t>2004-05</t>
  </si>
  <si>
    <t>EXPENDITURE SUMMARY BY PCS</t>
  </si>
  <si>
    <t>Index</t>
  </si>
  <si>
    <t>Expenditures</t>
  </si>
  <si>
    <t>Budget</t>
  </si>
  <si>
    <t>EDUCATIONAL &amp; GENERAL</t>
  </si>
  <si>
    <t>INSTRUCTION</t>
  </si>
  <si>
    <t>Gordon Ford College of Business</t>
  </si>
  <si>
    <t>Business Graduate Assistants</t>
  </si>
  <si>
    <t>230013</t>
  </si>
  <si>
    <t>Action Agenda - GFCB</t>
  </si>
  <si>
    <t>230015</t>
  </si>
  <si>
    <t>Action Agenda/Professional Dev - GFCB</t>
  </si>
  <si>
    <t>230016</t>
  </si>
  <si>
    <t>Accounting</t>
  </si>
  <si>
    <t>230101</t>
  </si>
  <si>
    <t>Finance</t>
  </si>
  <si>
    <t>230102</t>
  </si>
  <si>
    <t>Economics</t>
  </si>
  <si>
    <t>230201</t>
  </si>
  <si>
    <t>Marketing</t>
  </si>
  <si>
    <t>230202</t>
  </si>
  <si>
    <t>Information Systems</t>
  </si>
  <si>
    <t>230301</t>
  </si>
  <si>
    <t>Management</t>
  </si>
  <si>
    <t>230302</t>
  </si>
  <si>
    <t xml:space="preserve">  Total Gordon Ford College of Business</t>
  </si>
  <si>
    <t>College of Education</t>
  </si>
  <si>
    <t>Education Graduate Assistants</t>
  </si>
  <si>
    <t>240103</t>
  </si>
  <si>
    <t>Action Agenda - CEBS</t>
  </si>
  <si>
    <t>240151</t>
  </si>
  <si>
    <t>Action Agenda/Professional Dev - CEBS</t>
  </si>
  <si>
    <t>240152</t>
  </si>
  <si>
    <t>Action Agenda - Increase Capacity of School IV</t>
  </si>
  <si>
    <t>240157</t>
  </si>
  <si>
    <t>Action Agenda - Improve Teacher Preparation IV</t>
  </si>
  <si>
    <t>240158</t>
  </si>
  <si>
    <t>Ed. Admin., Leadership &amp; Research</t>
  </si>
  <si>
    <t>240201</t>
  </si>
  <si>
    <t>Consumer &amp; Family Sciences</t>
  </si>
  <si>
    <t>240301</t>
  </si>
  <si>
    <t>Physical Education &amp; Recreation</t>
  </si>
  <si>
    <t>240401</t>
  </si>
  <si>
    <t>Psychology</t>
  </si>
  <si>
    <t>240501</t>
  </si>
  <si>
    <t>Curriculum &amp; Instruction</t>
  </si>
  <si>
    <t>240601</t>
  </si>
  <si>
    <t>Special Instructional Programs</t>
  </si>
  <si>
    <t>240801</t>
  </si>
  <si>
    <t>Teacher Services</t>
  </si>
  <si>
    <t>240901</t>
  </si>
  <si>
    <t>Military Science</t>
  </si>
  <si>
    <t>241001</t>
  </si>
  <si>
    <t>Counseling and Student Affairs</t>
  </si>
  <si>
    <t>241701</t>
  </si>
  <si>
    <t xml:space="preserve">  Total College of Education</t>
  </si>
  <si>
    <t>Potter College</t>
  </si>
  <si>
    <t>Study Tour Program</t>
  </si>
  <si>
    <t>201301</t>
  </si>
  <si>
    <t>Potter College Graduate Assistants</t>
  </si>
  <si>
    <t>250103</t>
  </si>
  <si>
    <t>Potter College Student Support</t>
  </si>
  <si>
    <t>250104</t>
  </si>
  <si>
    <t>Action Agenda - PCAHSS</t>
  </si>
  <si>
    <t>250152</t>
  </si>
  <si>
    <t>Action Agenda/Professional Dev - PCAHSS</t>
  </si>
  <si>
    <t>250153</t>
  </si>
  <si>
    <t>Art</t>
  </si>
  <si>
    <t>250201</t>
  </si>
  <si>
    <t>Communication</t>
  </si>
  <si>
    <t>250301</t>
  </si>
  <si>
    <t>Action Agenda - Leadership Studies</t>
  </si>
  <si>
    <t>250306</t>
  </si>
  <si>
    <t>English</t>
  </si>
  <si>
    <t>250401</t>
  </si>
  <si>
    <t>Modern Languages</t>
  </si>
  <si>
    <t>250501</t>
  </si>
  <si>
    <t>History</t>
  </si>
  <si>
    <t>250601</t>
  </si>
  <si>
    <t>Journalism &amp; Broadcasting</t>
  </si>
  <si>
    <t>250701</t>
  </si>
  <si>
    <t>21st Century Media - POD</t>
  </si>
  <si>
    <t>250703</t>
  </si>
  <si>
    <t>Image West Prof Services</t>
  </si>
  <si>
    <t>250706</t>
  </si>
  <si>
    <t>Music</t>
  </si>
  <si>
    <t>250801</t>
  </si>
  <si>
    <t>Philosophy &amp; Religion</t>
  </si>
  <si>
    <t>250901</t>
  </si>
  <si>
    <t>Sociology</t>
  </si>
  <si>
    <t>251001</t>
  </si>
  <si>
    <t>Theatre &amp; Dance</t>
  </si>
  <si>
    <t>251101</t>
  </si>
  <si>
    <t>Potter College (Continued)</t>
  </si>
  <si>
    <t>Political Science</t>
  </si>
  <si>
    <t>251201</t>
  </si>
  <si>
    <t>African American Studies</t>
  </si>
  <si>
    <t>251202</t>
  </si>
  <si>
    <t>Folk Studies &amp; Anthropology</t>
  </si>
  <si>
    <t>251301</t>
  </si>
  <si>
    <t>Communication/Broadcasting ETV Lab</t>
  </si>
  <si>
    <t>290201</t>
  </si>
  <si>
    <t xml:space="preserve">  Total Potter College</t>
  </si>
  <si>
    <t>Ogden College</t>
  </si>
  <si>
    <t>Ogden College Graduate Assistants</t>
  </si>
  <si>
    <t>260103</t>
  </si>
  <si>
    <t>Action Agenda - OCSE</t>
  </si>
  <si>
    <t>260104</t>
  </si>
  <si>
    <t>Action Agenda/Professional Dev - OCSE</t>
  </si>
  <si>
    <t>260105</t>
  </si>
  <si>
    <t>Agriculture</t>
  </si>
  <si>
    <t>260201</t>
  </si>
  <si>
    <t>Leaf Composting-Scholarships</t>
  </si>
  <si>
    <t>260202</t>
  </si>
  <si>
    <t>Agriculture Mechanics</t>
  </si>
  <si>
    <t>260203</t>
  </si>
  <si>
    <t>Biology</t>
  </si>
  <si>
    <t>260401</t>
  </si>
  <si>
    <t>Chemistry</t>
  </si>
  <si>
    <t>260501</t>
  </si>
  <si>
    <t>Geography &amp; Geology</t>
  </si>
  <si>
    <t>260601</t>
  </si>
  <si>
    <t>Action Agenda - GIS</t>
  </si>
  <si>
    <t>260603</t>
  </si>
  <si>
    <t>Architect &amp; Manufacturing Sciences</t>
  </si>
  <si>
    <t>260801</t>
  </si>
  <si>
    <t>Architect &amp; Manufacturing Services</t>
  </si>
  <si>
    <t>260803</t>
  </si>
  <si>
    <t>Mathematics</t>
  </si>
  <si>
    <t>260901</t>
  </si>
  <si>
    <t>Physics &amp; Astronomy</t>
  </si>
  <si>
    <t>261101</t>
  </si>
  <si>
    <t>Computer Science</t>
  </si>
  <si>
    <t>261301</t>
  </si>
  <si>
    <t>Engineering</t>
  </si>
  <si>
    <t>261401</t>
  </si>
  <si>
    <t xml:space="preserve">  Total Ogden College</t>
  </si>
  <si>
    <t>College of Health &amp; Human Services</t>
  </si>
  <si>
    <t>CHHS Graduate Assistants</t>
  </si>
  <si>
    <t>265102</t>
  </si>
  <si>
    <t>Action Agenda - CHHS</t>
  </si>
  <si>
    <t>265104</t>
  </si>
  <si>
    <t>Action Agenda/Professional Dev - CHHS</t>
  </si>
  <si>
    <t>265105</t>
  </si>
  <si>
    <t>Public Health</t>
  </si>
  <si>
    <t>265201</t>
  </si>
  <si>
    <t>Nursing</t>
  </si>
  <si>
    <t>265301</t>
  </si>
  <si>
    <t>Social Work</t>
  </si>
  <si>
    <t>265401</t>
  </si>
  <si>
    <t>Allied Health - Dental Hygiene</t>
  </si>
  <si>
    <t>265402</t>
  </si>
  <si>
    <t>Dental Hygiene Student Material</t>
  </si>
  <si>
    <t>265403</t>
  </si>
  <si>
    <t>Area Health Education Systems</t>
  </si>
  <si>
    <t>265501</t>
  </si>
  <si>
    <t>Communication Disorders</t>
  </si>
  <si>
    <t>265601</t>
  </si>
  <si>
    <t xml:space="preserve">  Total College of Health &amp; Human Services</t>
  </si>
  <si>
    <t>Extended Learning &amp; Outreach (DELO)</t>
  </si>
  <si>
    <t>Summer School</t>
  </si>
  <si>
    <t>200023</t>
  </si>
  <si>
    <t>Conference Center</t>
  </si>
  <si>
    <t>200101</t>
  </si>
  <si>
    <t>Correspondence Studies Office</t>
  </si>
  <si>
    <t>220201</t>
  </si>
  <si>
    <t>Distance Learning Program</t>
  </si>
  <si>
    <t>220301</t>
  </si>
  <si>
    <t>Distributed Learning</t>
  </si>
  <si>
    <t>220401</t>
  </si>
  <si>
    <t>Distributed Learning (NYCD)</t>
  </si>
  <si>
    <t>220402</t>
  </si>
  <si>
    <t>Extended Campus-Elizabethtown</t>
  </si>
  <si>
    <t>220601</t>
  </si>
  <si>
    <t>Extended Campus-Glasgow</t>
  </si>
  <si>
    <t>220701</t>
  </si>
  <si>
    <t>Extended Campus-Owensboro</t>
  </si>
  <si>
    <t>220801</t>
  </si>
  <si>
    <t>285101</t>
  </si>
  <si>
    <t>Dual Credit</t>
  </si>
  <si>
    <t>285103</t>
  </si>
  <si>
    <t xml:space="preserve">  Total Extended Learning &amp; Outreach (DELO)</t>
  </si>
  <si>
    <t>Other General Academic Instruction</t>
  </si>
  <si>
    <t>Instruction Contingency</t>
  </si>
  <si>
    <t>101101</t>
  </si>
  <si>
    <t>200021</t>
  </si>
  <si>
    <t>Instructional Activities-Misc</t>
  </si>
  <si>
    <t>200022</t>
  </si>
  <si>
    <t>Teaching &amp; Research Equipment</t>
  </si>
  <si>
    <t>200029</t>
  </si>
  <si>
    <t>Action Agenda Fund</t>
  </si>
  <si>
    <t>200030</t>
  </si>
  <si>
    <t>Action Agenda/Professional Dev - Academic Affairs</t>
  </si>
  <si>
    <t>200031</t>
  </si>
  <si>
    <t>Institutional Accountability</t>
  </si>
  <si>
    <t>200402</t>
  </si>
  <si>
    <t>Honors Program</t>
  </si>
  <si>
    <t>210101</t>
  </si>
  <si>
    <t>University College</t>
  </si>
  <si>
    <t>210102</t>
  </si>
  <si>
    <t>Action Agenda - Social Work</t>
  </si>
  <si>
    <t>265406</t>
  </si>
  <si>
    <t>Dean Community College</t>
  </si>
  <si>
    <t>280101</t>
  </si>
  <si>
    <t>Healthcare Information Systems</t>
  </si>
  <si>
    <t>280201</t>
  </si>
  <si>
    <t>Rural Allied Health &amp; Nursing</t>
  </si>
  <si>
    <t>280203</t>
  </si>
  <si>
    <t>Associate Degree Nursing Program</t>
  </si>
  <si>
    <t>280204</t>
  </si>
  <si>
    <t>Action Agenda/Professional Dev - BGCC</t>
  </si>
  <si>
    <t>280207</t>
  </si>
  <si>
    <t>Action Agenda - BGCC</t>
  </si>
  <si>
    <t>280208</t>
  </si>
  <si>
    <t>Faculty Computer Replacement</t>
  </si>
  <si>
    <t>290102</t>
  </si>
  <si>
    <t>Interactive Television</t>
  </si>
  <si>
    <t>290202</t>
  </si>
  <si>
    <t>Student Technology</t>
  </si>
  <si>
    <t>290403</t>
  </si>
  <si>
    <t xml:space="preserve">  Total Other General Academic Instruction</t>
  </si>
  <si>
    <t>Other Instruction</t>
  </si>
  <si>
    <t>Conferences &amp; Workshops - Budget</t>
  </si>
  <si>
    <t>140100</t>
  </si>
  <si>
    <t>Sponsored Programs - Instruction</t>
  </si>
  <si>
    <t>200600</t>
  </si>
  <si>
    <t>Provost/VP Academic Affairs - CF</t>
  </si>
  <si>
    <t>200012</t>
  </si>
  <si>
    <t>Restricted Budget- Instruction</t>
  </si>
  <si>
    <t>500011</t>
  </si>
  <si>
    <t xml:space="preserve">  Total Other Instruction</t>
  </si>
  <si>
    <t>TOTAL INSTRUCTION</t>
  </si>
  <si>
    <t>RESEARCH</t>
  </si>
  <si>
    <t>F&amp;A - Academic Affairs</t>
  </si>
  <si>
    <t>200013</t>
  </si>
  <si>
    <t>Sponsored Programs - Research</t>
  </si>
  <si>
    <t>200700</t>
  </si>
  <si>
    <t>Faculty Research</t>
  </si>
  <si>
    <t>222100</t>
  </si>
  <si>
    <t>Robert Penn Warren Journal</t>
  </si>
  <si>
    <t>250403</t>
  </si>
  <si>
    <t>Victorian Newsletter</t>
  </si>
  <si>
    <t>250404</t>
  </si>
  <si>
    <t>Applied Research &amp; Technology - POD</t>
  </si>
  <si>
    <t>262101</t>
  </si>
  <si>
    <t>Ogden Environmental Laboratory</t>
  </si>
  <si>
    <t>262201</t>
  </si>
  <si>
    <t>Hoffman Institute - Prof Services</t>
  </si>
  <si>
    <t>262205</t>
  </si>
  <si>
    <t>Ag Research &amp; Ed Complex Prof Serv</t>
  </si>
  <si>
    <t>262301</t>
  </si>
  <si>
    <t>Herd Assistance Prof Services</t>
  </si>
  <si>
    <t>262303</t>
  </si>
  <si>
    <t>Biodiversity Center Prof Services</t>
  </si>
  <si>
    <t>262401</t>
  </si>
  <si>
    <t>Biotechnology Center Prof Services</t>
  </si>
  <si>
    <t>262403</t>
  </si>
  <si>
    <t>Biological Station Prof Services</t>
  </si>
  <si>
    <t>262405</t>
  </si>
  <si>
    <t>Combustion Lab Center Prof Services</t>
  </si>
  <si>
    <t>262501</t>
  </si>
  <si>
    <t>Cave &amp; Karst Center Prof Services</t>
  </si>
  <si>
    <t>262701</t>
  </si>
  <si>
    <t>Kentucky Climate Center Prof Serv</t>
  </si>
  <si>
    <t>262703</t>
  </si>
  <si>
    <t>Rural Health Institute Prof Service</t>
  </si>
  <si>
    <t>262801</t>
  </si>
  <si>
    <t>Enviro Health &amp; Safety Res Prof Ser</t>
  </si>
  <si>
    <t>262804</t>
  </si>
  <si>
    <t>Arch &amp; Manufacturing Prof Services</t>
  </si>
  <si>
    <t>262901</t>
  </si>
  <si>
    <t>Arch &amp;  Manufacturing - POD</t>
  </si>
  <si>
    <t>262902</t>
  </si>
  <si>
    <t>Scott Center Professional Services</t>
  </si>
  <si>
    <t>263101</t>
  </si>
  <si>
    <t>Research (Continued)</t>
  </si>
  <si>
    <t>Electrical Engineering Services Ctr</t>
  </si>
  <si>
    <t>263102</t>
  </si>
  <si>
    <t>Mechanical Engineering Services Ctr</t>
  </si>
  <si>
    <t>263103</t>
  </si>
  <si>
    <t>Restricted Budget- Research</t>
  </si>
  <si>
    <t>500012</t>
  </si>
  <si>
    <t>TOTAL RESEARCH</t>
  </si>
  <si>
    <t>PUBLIC SERVICE</t>
  </si>
  <si>
    <t>Community Service</t>
  </si>
  <si>
    <t>Programs of Distinction</t>
  </si>
  <si>
    <t>200025</t>
  </si>
  <si>
    <t>Center for Training &amp; Development</t>
  </si>
  <si>
    <t>200102</t>
  </si>
  <si>
    <t>Center for Gifted Studies</t>
  </si>
  <si>
    <t>240702</t>
  </si>
  <si>
    <t>Math, Science &amp; Environmental Ed</t>
  </si>
  <si>
    <t>240703</t>
  </si>
  <si>
    <t>Ky Science &amp; Math Academy</t>
  </si>
  <si>
    <t>240705</t>
  </si>
  <si>
    <t>Center of Excellence</t>
  </si>
  <si>
    <t>241601</t>
  </si>
  <si>
    <t>Campus Cultural Enhancement</t>
  </si>
  <si>
    <t>250151</t>
  </si>
  <si>
    <t>Agricultural Exposition Center</t>
  </si>
  <si>
    <t>260205</t>
  </si>
  <si>
    <t>Coal Science Center</t>
  </si>
  <si>
    <t>260505</t>
  </si>
  <si>
    <t>Hardin Planetarium</t>
  </si>
  <si>
    <t>261103</t>
  </si>
  <si>
    <t>Water Resource Prof Services</t>
  </si>
  <si>
    <t>262203</t>
  </si>
  <si>
    <t>Ky EMS Academy</t>
  </si>
  <si>
    <t>265202</t>
  </si>
  <si>
    <t>Camp Big Red</t>
  </si>
  <si>
    <t>310201</t>
  </si>
  <si>
    <t>Total Community Service</t>
  </si>
  <si>
    <t>Public Broadcasting Services</t>
  </si>
  <si>
    <t>Public Radio Services</t>
  </si>
  <si>
    <t>290203</t>
  </si>
  <si>
    <t>FM Radio Network</t>
  </si>
  <si>
    <t>290204</t>
  </si>
  <si>
    <t xml:space="preserve">  Total Public Broadcasting Services</t>
  </si>
  <si>
    <t>Other Public Service</t>
  </si>
  <si>
    <t>Economic Development Institute</t>
  </si>
  <si>
    <t>200103</t>
  </si>
  <si>
    <t>Sponsored Programs - Public Service</t>
  </si>
  <si>
    <t>200800</t>
  </si>
  <si>
    <t>Child Care</t>
  </si>
  <si>
    <t>241401</t>
  </si>
  <si>
    <t>Training/Technical Assistance Svcs</t>
  </si>
  <si>
    <t>241402</t>
  </si>
  <si>
    <t>GIS Services</t>
  </si>
  <si>
    <t>260604</t>
  </si>
  <si>
    <t>Applied Physics Inst - Prof Svc POD</t>
  </si>
  <si>
    <t>263003</t>
  </si>
  <si>
    <t>Arena Management</t>
  </si>
  <si>
    <t>380208</t>
  </si>
  <si>
    <t>Restricted Budget- Public Service</t>
  </si>
  <si>
    <t>500013</t>
  </si>
  <si>
    <t xml:space="preserve">  Total Other Public Service</t>
  </si>
  <si>
    <t>TOTAL PUBLIC SERVICE</t>
  </si>
  <si>
    <t>LIBRARY</t>
  </si>
  <si>
    <t>Libraries</t>
  </si>
  <si>
    <t>270101</t>
  </si>
  <si>
    <t>Library Special Collections</t>
  </si>
  <si>
    <t>270201</t>
  </si>
  <si>
    <t>Kentucky Library &amp; Museum</t>
  </si>
  <si>
    <t>270202</t>
  </si>
  <si>
    <t>Extended Campus Library Operations</t>
  </si>
  <si>
    <t>270203</t>
  </si>
  <si>
    <t>Restricted Budget- Libraries</t>
  </si>
  <si>
    <t>500014</t>
  </si>
  <si>
    <t>TOTAL LIBRARY</t>
  </si>
  <si>
    <t>ACADEMIC SUPPORT</t>
  </si>
  <si>
    <t>General Academic Support</t>
  </si>
  <si>
    <t>IT Academic Quality Support</t>
  </si>
  <si>
    <t>290404</t>
  </si>
  <si>
    <t>Academic Dept Compter Lab Support</t>
  </si>
  <si>
    <t>290405</t>
  </si>
  <si>
    <t>IT Academic Quality Soft &amp;Hardware Support</t>
  </si>
  <si>
    <t>290406</t>
  </si>
  <si>
    <t xml:space="preserve">  Total General Academic Support</t>
  </si>
  <si>
    <t>Museum and Galleries</t>
  </si>
  <si>
    <t>Museum Store</t>
  </si>
  <si>
    <t>270205</t>
  </si>
  <si>
    <t>Educational Media Services</t>
  </si>
  <si>
    <t>Action Agenda - Western Scholar</t>
  </si>
  <si>
    <t>200505</t>
  </si>
  <si>
    <t>Educational Television Services</t>
  </si>
  <si>
    <t>290205</t>
  </si>
  <si>
    <t>Campus Radio Station</t>
  </si>
  <si>
    <t>290206</t>
  </si>
  <si>
    <t>ETV Proposed Programming</t>
  </si>
  <si>
    <t>290207</t>
  </si>
  <si>
    <t>Academic Technology</t>
  </si>
  <si>
    <t>290402</t>
  </si>
  <si>
    <t xml:space="preserve">  Total Educational Media Services</t>
  </si>
  <si>
    <t>Academic Computing</t>
  </si>
  <si>
    <t>Microcomputing</t>
  </si>
  <si>
    <t>290301</t>
  </si>
  <si>
    <t>Ancillary Support</t>
  </si>
  <si>
    <t>Farm</t>
  </si>
  <si>
    <t>260209</t>
  </si>
  <si>
    <t>Academic Administration</t>
  </si>
  <si>
    <t>Faculty Ctr for Excell Teaching</t>
  </si>
  <si>
    <t>200201</t>
  </si>
  <si>
    <t>Sponsored Programs</t>
  </si>
  <si>
    <t>200501</t>
  </si>
  <si>
    <t>F&amp;A - Sponsored Programs</t>
  </si>
  <si>
    <t>200502</t>
  </si>
  <si>
    <t>International Programs &amp; Projects</t>
  </si>
  <si>
    <t>201302</t>
  </si>
  <si>
    <t>Academic Advising</t>
  </si>
  <si>
    <t>210103</t>
  </si>
  <si>
    <t>OAR</t>
  </si>
  <si>
    <t>210402</t>
  </si>
  <si>
    <t>Dean Graduate Study</t>
  </si>
  <si>
    <t>220101</t>
  </si>
  <si>
    <t>Women's Studies</t>
  </si>
  <si>
    <t>220501</t>
  </si>
  <si>
    <t>Dean Gordon Ford College Business</t>
  </si>
  <si>
    <t>230011</t>
  </si>
  <si>
    <t>Dean College of Education</t>
  </si>
  <si>
    <t>240101</t>
  </si>
  <si>
    <t>Dean Potter College</t>
  </si>
  <si>
    <t>250101</t>
  </si>
  <si>
    <t>Dean Ogden College</t>
  </si>
  <si>
    <t>260101</t>
  </si>
  <si>
    <t>Dean CHHS</t>
  </si>
  <si>
    <t>265101</t>
  </si>
  <si>
    <t xml:space="preserve">  Total Academic Administration</t>
  </si>
  <si>
    <t>Other Academic Support</t>
  </si>
  <si>
    <t>Academic Quality Fee</t>
  </si>
  <si>
    <t>200036</t>
  </si>
  <si>
    <t>F&amp;A - Incentive Fund</t>
  </si>
  <si>
    <t>200506</t>
  </si>
  <si>
    <t>F&amp;A - Intellectual Property</t>
  </si>
  <si>
    <t>200507</t>
  </si>
  <si>
    <t xml:space="preserve">  Total Other Academic Support</t>
  </si>
  <si>
    <t>TOTAL ACADEMIC SUPPORT</t>
  </si>
  <si>
    <t>STUDENT SERVICES</t>
  </si>
  <si>
    <t>Student Service Administration</t>
  </si>
  <si>
    <t>Commencement</t>
  </si>
  <si>
    <t>210105</t>
  </si>
  <si>
    <t>Action Agenda - ADA</t>
  </si>
  <si>
    <t>300209</t>
  </si>
  <si>
    <t>Dean Student Life</t>
  </si>
  <si>
    <t>310011</t>
  </si>
  <si>
    <t>Student Service Administration (Continued)</t>
  </si>
  <si>
    <t>Student Spirit Groups</t>
  </si>
  <si>
    <t>380201</t>
  </si>
  <si>
    <t xml:space="preserve">  Total Student Service Administration</t>
  </si>
  <si>
    <t>Social and Cultural Development</t>
  </si>
  <si>
    <t>Student Publications</t>
  </si>
  <si>
    <t>200301</t>
  </si>
  <si>
    <t>College Heights Herald</t>
  </si>
  <si>
    <t>200302</t>
  </si>
  <si>
    <t>Talisman</t>
  </si>
  <si>
    <t>200303</t>
  </si>
  <si>
    <t>Forensics - POD</t>
  </si>
  <si>
    <t>250305</t>
  </si>
  <si>
    <t>Student Radio</t>
  </si>
  <si>
    <t>250707</t>
  </si>
  <si>
    <t>Western Players</t>
  </si>
  <si>
    <t>251103</t>
  </si>
  <si>
    <t>Play Production</t>
  </si>
  <si>
    <t>251104</t>
  </si>
  <si>
    <t>Ag Student Group Activities</t>
  </si>
  <si>
    <t>260210</t>
  </si>
  <si>
    <t>Disabled Student Services</t>
  </si>
  <si>
    <t>300208</t>
  </si>
  <si>
    <t>Student Government Association</t>
  </si>
  <si>
    <t>310102</t>
  </si>
  <si>
    <t>Student Activity ,Org &amp; Leadership</t>
  </si>
  <si>
    <t>310103</t>
  </si>
  <si>
    <t>Campus Activity Board</t>
  </si>
  <si>
    <t>310104</t>
  </si>
  <si>
    <t>Intramural Sports Complex</t>
  </si>
  <si>
    <t>310202</t>
  </si>
  <si>
    <t>Intramural/Recreational Sports</t>
  </si>
  <si>
    <t>310203</t>
  </si>
  <si>
    <t>Pro-Shop/Outdoor Rental</t>
  </si>
  <si>
    <t>310204</t>
  </si>
  <si>
    <t>Health &amp; Fitness Lab</t>
  </si>
  <si>
    <t>310205</t>
  </si>
  <si>
    <t xml:space="preserve">  Total Social and Cultural Development</t>
  </si>
  <si>
    <t>Counseling and Career Guidance</t>
  </si>
  <si>
    <t>Career Services Center</t>
  </si>
  <si>
    <t>310115</t>
  </si>
  <si>
    <t>Financial Assistance Administration</t>
  </si>
  <si>
    <t>Student Financial Assistance</t>
  </si>
  <si>
    <t>210201</t>
  </si>
  <si>
    <t>Student Health Services</t>
  </si>
  <si>
    <t>Health Services</t>
  </si>
  <si>
    <t>300207</t>
  </si>
  <si>
    <t>Counseling &amp; Testing Center</t>
  </si>
  <si>
    <t>310105</t>
  </si>
  <si>
    <t xml:space="preserve">  Total Student Health Services</t>
  </si>
  <si>
    <t>Intercollegiate Athletics</t>
  </si>
  <si>
    <t>Director of Athletics</t>
  </si>
  <si>
    <t>370101</t>
  </si>
  <si>
    <t>Men's Football</t>
  </si>
  <si>
    <t>370201</t>
  </si>
  <si>
    <t>Men's Basketball</t>
  </si>
  <si>
    <t>370202</t>
  </si>
  <si>
    <t>Men's Baseball</t>
  </si>
  <si>
    <t>370203</t>
  </si>
  <si>
    <t>Men's Track &amp; Field</t>
  </si>
  <si>
    <t>370204</t>
  </si>
  <si>
    <t>Men's Tennis</t>
  </si>
  <si>
    <t>370205</t>
  </si>
  <si>
    <t>Men's Golf</t>
  </si>
  <si>
    <t>370206</t>
  </si>
  <si>
    <t>Men's Swimming</t>
  </si>
  <si>
    <t>370207</t>
  </si>
  <si>
    <t>Men's Soccer</t>
  </si>
  <si>
    <t>370208</t>
  </si>
  <si>
    <t>Women's Basketball</t>
  </si>
  <si>
    <t>370301</t>
  </si>
  <si>
    <t>Women's Golf</t>
  </si>
  <si>
    <t>370302</t>
  </si>
  <si>
    <t>Women's Tennis</t>
  </si>
  <si>
    <t>370303</t>
  </si>
  <si>
    <t>Women's Track &amp; Field</t>
  </si>
  <si>
    <t>370304</t>
  </si>
  <si>
    <t>Women's Volleyball</t>
  </si>
  <si>
    <t>370305</t>
  </si>
  <si>
    <t>Women's Swimming</t>
  </si>
  <si>
    <t>370306</t>
  </si>
  <si>
    <t>Women's Softball</t>
  </si>
  <si>
    <t>370307</t>
  </si>
  <si>
    <t>Women's Soccer</t>
  </si>
  <si>
    <t>370308</t>
  </si>
  <si>
    <t>Athletic Facilities</t>
  </si>
  <si>
    <t>370401</t>
  </si>
  <si>
    <t>Intercollegiate Athletics (Continued)</t>
  </si>
  <si>
    <t>Athletic Marketing</t>
  </si>
  <si>
    <t>370402</t>
  </si>
  <si>
    <t>Cheerleader/Topperettes</t>
  </si>
  <si>
    <t>370404</t>
  </si>
  <si>
    <t>Strength &amp; Conditioning</t>
  </si>
  <si>
    <t>370405</t>
  </si>
  <si>
    <t>Athletic Trainer</t>
  </si>
  <si>
    <t>370407</t>
  </si>
  <si>
    <t>Athletic Media Relations</t>
  </si>
  <si>
    <t>370409</t>
  </si>
  <si>
    <t>Diddle Arena/Parking Debt</t>
  </si>
  <si>
    <t>370416</t>
  </si>
  <si>
    <t>Athletic Concessions</t>
  </si>
  <si>
    <t>370417</t>
  </si>
  <si>
    <t>Title IX Compliance</t>
  </si>
  <si>
    <t>370501</t>
  </si>
  <si>
    <t xml:space="preserve">  Total Intercollegiate Athletics</t>
  </si>
  <si>
    <t>Student Recruitment Adm &amp; Records</t>
  </si>
  <si>
    <t>Enrollment Management</t>
  </si>
  <si>
    <t>210100</t>
  </si>
  <si>
    <t>Registrar's Office</t>
  </si>
  <si>
    <t>210301</t>
  </si>
  <si>
    <t>Undergraduate Catalog</t>
  </si>
  <si>
    <t>210303</t>
  </si>
  <si>
    <t>Admissions Office</t>
  </si>
  <si>
    <t>210401</t>
  </si>
  <si>
    <t>Office of Diversity Programs</t>
  </si>
  <si>
    <t>310302</t>
  </si>
  <si>
    <t xml:space="preserve">  Total Student Recruitment Adm &amp; Records</t>
  </si>
  <si>
    <t>Other Student Services</t>
  </si>
  <si>
    <t>Preston Center Special Events</t>
  </si>
  <si>
    <t>310207</t>
  </si>
  <si>
    <t>Ky Equal Opportunity</t>
  </si>
  <si>
    <t>310304</t>
  </si>
  <si>
    <t xml:space="preserve">  Total Other Student Services</t>
  </si>
  <si>
    <t>TOTAL STUDENT SERVICES</t>
  </si>
  <si>
    <t>INSTITUTIONAL SUPPORT</t>
  </si>
  <si>
    <t>Executive Management</t>
  </si>
  <si>
    <t>Board of Regents</t>
  </si>
  <si>
    <t>100200</t>
  </si>
  <si>
    <t>President's Office</t>
  </si>
  <si>
    <t>100300</t>
  </si>
  <si>
    <t>President's Home</t>
  </si>
  <si>
    <t>100400</t>
  </si>
  <si>
    <t>Staff Council</t>
  </si>
  <si>
    <t>100600</t>
  </si>
  <si>
    <t>Chief Financial Officer</t>
  </si>
  <si>
    <t>101011</t>
  </si>
  <si>
    <t>Chief Financial Officer - CF</t>
  </si>
  <si>
    <t>101012</t>
  </si>
  <si>
    <t>Provost/VP Academic Affairs</t>
  </si>
  <si>
    <t>200011</t>
  </si>
  <si>
    <t>University Senate</t>
  </si>
  <si>
    <t>200027</t>
  </si>
  <si>
    <t>Institutional Research</t>
  </si>
  <si>
    <t>200401</t>
  </si>
  <si>
    <t>VP for Information Technology</t>
  </si>
  <si>
    <t>290101</t>
  </si>
  <si>
    <t>VP Information Technology - CF</t>
  </si>
  <si>
    <t>290103</t>
  </si>
  <si>
    <t>VP Student Affairs</t>
  </si>
  <si>
    <t>300101</t>
  </si>
  <si>
    <t>VP Student Affairs - CF</t>
  </si>
  <si>
    <t>300102</t>
  </si>
  <si>
    <t>VP Institutional Advancement</t>
  </si>
  <si>
    <t>350011</t>
  </si>
  <si>
    <t>VP Institutional Advancement - CF</t>
  </si>
  <si>
    <t>350012</t>
  </si>
  <si>
    <t>General Counsel</t>
  </si>
  <si>
    <t>360101</t>
  </si>
  <si>
    <t>Board of Advisors</t>
  </si>
  <si>
    <t>380102</t>
  </si>
  <si>
    <t xml:space="preserve">  Total Executive Management</t>
  </si>
  <si>
    <t>Fiscal Operations</t>
  </si>
  <si>
    <t>102001</t>
  </si>
  <si>
    <t>Controller</t>
  </si>
  <si>
    <t>103101</t>
  </si>
  <si>
    <t>Internal Auditor</t>
  </si>
  <si>
    <t>360201</t>
  </si>
  <si>
    <t xml:space="preserve">  Total Fiscal Operations</t>
  </si>
  <si>
    <t>General Administrative Services</t>
  </si>
  <si>
    <t>Risk Management</t>
  </si>
  <si>
    <t>103102</t>
  </si>
  <si>
    <t>College Heights Foundation</t>
  </si>
  <si>
    <t>103106</t>
  </si>
  <si>
    <t>Equal Opportunity/504/ADA Comp</t>
  </si>
  <si>
    <t>300201</t>
  </si>
  <si>
    <t>Human Resources</t>
  </si>
  <si>
    <t>300204</t>
  </si>
  <si>
    <t>Parking &amp; Transportation</t>
  </si>
  <si>
    <t>300211</t>
  </si>
  <si>
    <t>Ticket Manager</t>
  </si>
  <si>
    <t>370408</t>
  </si>
  <si>
    <t xml:space="preserve">  Total General Administrative Services</t>
  </si>
  <si>
    <t>Logistical Services</t>
  </si>
  <si>
    <t>Purchasing and Accounts Payable</t>
  </si>
  <si>
    <t>103103</t>
  </si>
  <si>
    <t>Faculty House</t>
  </si>
  <si>
    <t>200026</t>
  </si>
  <si>
    <t>Police</t>
  </si>
  <si>
    <t>300202</t>
  </si>
  <si>
    <t>Transportation Services</t>
  </si>
  <si>
    <t>320210</t>
  </si>
  <si>
    <t>Shuttle Service</t>
  </si>
  <si>
    <t>320211</t>
  </si>
  <si>
    <t>Postal Services</t>
  </si>
  <si>
    <t>320402</t>
  </si>
  <si>
    <t xml:space="preserve">  Total Logistical Services</t>
  </si>
  <si>
    <t>University Relations &amp; Development</t>
  </si>
  <si>
    <t>Development Major Gifts</t>
  </si>
  <si>
    <t>350103</t>
  </si>
  <si>
    <t>Alumni Relations</t>
  </si>
  <si>
    <t>350104</t>
  </si>
  <si>
    <t>Annual Fund</t>
  </si>
  <si>
    <t>350105</t>
  </si>
  <si>
    <t>Development-Fiscal Services</t>
  </si>
  <si>
    <t>350107</t>
  </si>
  <si>
    <t>Ceremonies &amp; Event Planning</t>
  </si>
  <si>
    <t>350108</t>
  </si>
  <si>
    <t>Planned Giving</t>
  </si>
  <si>
    <t>350109</t>
  </si>
  <si>
    <t>Advancement Services</t>
  </si>
  <si>
    <t>350110</t>
  </si>
  <si>
    <t>University Relations</t>
  </si>
  <si>
    <t>380101</t>
  </si>
  <si>
    <t>Event Planning</t>
  </si>
  <si>
    <t>380202</t>
  </si>
  <si>
    <t>Event Planning - Institutional</t>
  </si>
  <si>
    <t>380203</t>
  </si>
  <si>
    <t xml:space="preserve">  Total University Relations &amp; Development</t>
  </si>
  <si>
    <t>Administrative Computing Support</t>
  </si>
  <si>
    <t>Administrative Computing Services</t>
  </si>
  <si>
    <t>290501</t>
  </si>
  <si>
    <t>Other Institutional Support</t>
  </si>
  <si>
    <t>Institutional Contingency</t>
  </si>
  <si>
    <t>101103</t>
  </si>
  <si>
    <t>General Institutional Expenses</t>
  </si>
  <si>
    <t>101104</t>
  </si>
  <si>
    <t>Staff Benefits-Undistributed</t>
  </si>
  <si>
    <t>103109</t>
  </si>
  <si>
    <t>Women's Alliance</t>
  </si>
  <si>
    <t>200028</t>
  </si>
  <si>
    <t>Governmental Relations</t>
  </si>
  <si>
    <t>380205</t>
  </si>
  <si>
    <t>Governmental Relations - CF</t>
  </si>
  <si>
    <t>380206</t>
  </si>
  <si>
    <t>Welcome Center</t>
  </si>
  <si>
    <t>380207</t>
  </si>
  <si>
    <t xml:space="preserve">  Total Other Institutional Support</t>
  </si>
  <si>
    <t>TOTAL INSTITUTIONAL SUPPORT</t>
  </si>
  <si>
    <t>OPERATION &amp; MAINTENANCE OF PLANT</t>
  </si>
  <si>
    <t>Physical Plant Facilities</t>
  </si>
  <si>
    <t>101106</t>
  </si>
  <si>
    <t>Classroom Improvements</t>
  </si>
  <si>
    <t>101107</t>
  </si>
  <si>
    <t>Facilities Improvements Matching</t>
  </si>
  <si>
    <t>101113</t>
  </si>
  <si>
    <t>Farm Maintenance</t>
  </si>
  <si>
    <t>260211</t>
  </si>
  <si>
    <t>Network Computing &amp; Communications</t>
  </si>
  <si>
    <t>290302</t>
  </si>
  <si>
    <t>Residential Long Distance Resale</t>
  </si>
  <si>
    <t>290303</t>
  </si>
  <si>
    <t>Operation &amp; Maintenance of Plant (Continued)</t>
  </si>
  <si>
    <t>Telecommunications</t>
  </si>
  <si>
    <t>290304</t>
  </si>
  <si>
    <t>Environmental Health &amp; Safety</t>
  </si>
  <si>
    <t>300203</t>
  </si>
  <si>
    <t>Parking &amp; Traffic Improvements</t>
  </si>
  <si>
    <t>300205</t>
  </si>
  <si>
    <t>Facilities Management</t>
  </si>
  <si>
    <t>320201</t>
  </si>
  <si>
    <t>Facilities Fiscal Services</t>
  </si>
  <si>
    <t>320202</t>
  </si>
  <si>
    <t>Building Services</t>
  </si>
  <si>
    <t>320203</t>
  </si>
  <si>
    <t>Maintenance Services</t>
  </si>
  <si>
    <t>320204</t>
  </si>
  <si>
    <t>Utilities</t>
  </si>
  <si>
    <t>320205</t>
  </si>
  <si>
    <t>Campus Services</t>
  </si>
  <si>
    <t>320206</t>
  </si>
  <si>
    <t>Stockroom Services</t>
  </si>
  <si>
    <t>320207</t>
  </si>
  <si>
    <t>HVAC Services</t>
  </si>
  <si>
    <t>320208</t>
  </si>
  <si>
    <t>The Center</t>
  </si>
  <si>
    <t>320212</t>
  </si>
  <si>
    <t>Renovation/Construction Project</t>
  </si>
  <si>
    <t>320301</t>
  </si>
  <si>
    <t>Construction Management</t>
  </si>
  <si>
    <t>320302</t>
  </si>
  <si>
    <t>TOTAL OPERATION &amp; MAINTENANCE OF PLANT</t>
  </si>
  <si>
    <t>STUDENT FINANCIAL AID</t>
  </si>
  <si>
    <t>Scholarships</t>
  </si>
  <si>
    <t>Scholarship - Mandated</t>
  </si>
  <si>
    <t>102002</t>
  </si>
  <si>
    <t>Scholarships - Institutional</t>
  </si>
  <si>
    <t>210202</t>
  </si>
  <si>
    <t>Total Scholarships</t>
  </si>
  <si>
    <t>Fellowships</t>
  </si>
  <si>
    <t>Fellowships-Institutional</t>
  </si>
  <si>
    <t>220901</t>
  </si>
  <si>
    <t>Other Student Financial Assistance</t>
  </si>
  <si>
    <t>Restricted Budget- Student Fin Aid</t>
  </si>
  <si>
    <t>500018</t>
  </si>
  <si>
    <t>America Reads</t>
  </si>
  <si>
    <t>501103</t>
  </si>
  <si>
    <t>Work Study - Federal</t>
  </si>
  <si>
    <t>501105</t>
  </si>
  <si>
    <t>SEOG 2003-2004</t>
  </si>
  <si>
    <t>501114</t>
  </si>
  <si>
    <t>SEOG 04-05</t>
  </si>
  <si>
    <t>501115</t>
  </si>
  <si>
    <t>Pell Grants 2003-2004</t>
  </si>
  <si>
    <t>501124</t>
  </si>
  <si>
    <t>PELL Grants 04-05</t>
  </si>
  <si>
    <t>501125</t>
  </si>
  <si>
    <t>KEES</t>
  </si>
  <si>
    <t>502101</t>
  </si>
  <si>
    <t>Teacher Scholarship Program</t>
  </si>
  <si>
    <t>502102</t>
  </si>
  <si>
    <t>Early Childhood Dev</t>
  </si>
  <si>
    <t>502103</t>
  </si>
  <si>
    <t>College Access Programs</t>
  </si>
  <si>
    <t>502104</t>
  </si>
  <si>
    <t xml:space="preserve">  Total Other Student Financial Assistance</t>
  </si>
  <si>
    <t>TOTAL STUDENT FINANCIAL AID</t>
  </si>
  <si>
    <t>MANDATORY TRANSFER/E&amp;G</t>
  </si>
  <si>
    <t>Principal &amp; Int Educational Plant</t>
  </si>
  <si>
    <t>103116</t>
  </si>
  <si>
    <t>NDSL University Contribution</t>
  </si>
  <si>
    <t>103117</t>
  </si>
  <si>
    <t>Principal &amp; Interest Agency Bonds</t>
  </si>
  <si>
    <t>103121</t>
  </si>
  <si>
    <t>TOTAL MANDATORY TRANSFER/E&amp;G</t>
  </si>
  <si>
    <t>TOTAL EDUCATIONAL &amp; GENERAL</t>
  </si>
  <si>
    <t>AUXILIARY ENTERPRISES</t>
  </si>
  <si>
    <t>Associate V P Student Services</t>
  </si>
  <si>
    <t>Associate VP for Campus Services</t>
  </si>
  <si>
    <t>320101</t>
  </si>
  <si>
    <t>Auxiliary Services</t>
  </si>
  <si>
    <t>Printing Services</t>
  </si>
  <si>
    <t>320102</t>
  </si>
  <si>
    <t>Undistributed Food Services Expense</t>
  </si>
  <si>
    <t>320404</t>
  </si>
  <si>
    <t>320406</t>
  </si>
  <si>
    <t xml:space="preserve">  Total Auxiliary Services</t>
  </si>
  <si>
    <t>Housing</t>
  </si>
  <si>
    <t>Student Television Services</t>
  </si>
  <si>
    <t>290208</t>
  </si>
  <si>
    <t>Housing Operations</t>
  </si>
  <si>
    <t>310501</t>
  </si>
  <si>
    <t>Undistributed Housing Expense</t>
  </si>
  <si>
    <t>310504</t>
  </si>
  <si>
    <t>Housing &amp; Residence Life</t>
  </si>
  <si>
    <t>310505</t>
  </si>
  <si>
    <t xml:space="preserve">  Total Housing</t>
  </si>
  <si>
    <t>University Centers</t>
  </si>
  <si>
    <t>Garrett Conference Center</t>
  </si>
  <si>
    <t>310106</t>
  </si>
  <si>
    <t>310107</t>
  </si>
  <si>
    <t>Undistributed Centers</t>
  </si>
  <si>
    <t>310108</t>
  </si>
  <si>
    <t>Student Leadership</t>
  </si>
  <si>
    <t>310116</t>
  </si>
  <si>
    <t xml:space="preserve">  Total University Centers</t>
  </si>
  <si>
    <t>Bookstore</t>
  </si>
  <si>
    <t>Undistributed Bookstore Expense</t>
  </si>
  <si>
    <t>320103</t>
  </si>
  <si>
    <t>320414</t>
  </si>
  <si>
    <t xml:space="preserve">  Total Bookstore</t>
  </si>
  <si>
    <t>Other Auxiliary</t>
  </si>
  <si>
    <t>Net Assets - Auxiliary - CF</t>
  </si>
  <si>
    <t>101109</t>
  </si>
  <si>
    <t>Auxiliary Transfer</t>
  </si>
  <si>
    <t>Princ/Int H&amp;D-University Center</t>
  </si>
  <si>
    <t>310114</t>
  </si>
  <si>
    <t>Princ/Int H&amp;D-Food Serv</t>
  </si>
  <si>
    <t>320104</t>
  </si>
  <si>
    <t>Princ/Int H&amp;D-Bookstore</t>
  </si>
  <si>
    <t>320105</t>
  </si>
  <si>
    <t xml:space="preserve">  Total Auxiliary Transfer</t>
  </si>
  <si>
    <t>TOTAL AUXILIARY ENTERPRISES</t>
  </si>
  <si>
    <t>TOTAL CURRENT FUNDS EXPENDITURES</t>
  </si>
  <si>
    <t>AND MANDATORY TRANSFERS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</si>
</sst>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"/>
    <numFmt numFmtId="165" formatCode="#,##0.00_);\-#,##0.00"/>
  </numFmts>
  <fonts count="43">
    <font>
      <sz val="10"/>
      <name val="Arial"/>
      <family val="0"/>
    </font>
    <font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.05"/>
      <color indexed="8"/>
      <name val="Times New Roman"/>
      <family val="1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0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3" fillId="0" borderId="0" xfId="42" applyNumberFormat="1" applyFont="1" applyFill="1" applyBorder="1" applyAlignment="1" applyProtection="1">
      <alignment/>
      <protection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6"/>
  <sheetViews>
    <sheetView tabSelected="1" zoomScalePageLayoutView="0" workbookViewId="0" topLeftCell="A506">
      <selection activeCell="G528" sqref="G528"/>
    </sheetView>
  </sheetViews>
  <sheetFormatPr defaultColWidth="9.140625" defaultRowHeight="12.75"/>
  <cols>
    <col min="1" max="1" width="1.421875" style="1" customWidth="1"/>
    <col min="2" max="2" width="1.1484375" style="1" customWidth="1"/>
    <col min="3" max="3" width="37.00390625" style="1" customWidth="1"/>
    <col min="4" max="4" width="9.421875" style="2" customWidth="1"/>
    <col min="5" max="7" width="14.421875" style="11" bestFit="1" customWidth="1"/>
  </cols>
  <sheetData>
    <row r="1" spans="5:7" ht="12.75">
      <c r="E1" s="3" t="s">
        <v>0</v>
      </c>
      <c r="F1" s="3" t="s">
        <v>1</v>
      </c>
      <c r="G1" s="3" t="s">
        <v>2</v>
      </c>
    </row>
    <row r="2" spans="1:7" ht="12.75">
      <c r="A2" s="4" t="s">
        <v>3</v>
      </c>
      <c r="B2" s="5"/>
      <c r="C2" s="5"/>
      <c r="D2" s="6" t="s">
        <v>4</v>
      </c>
      <c r="E2" s="7" t="s">
        <v>5</v>
      </c>
      <c r="F2" s="7" t="s">
        <v>6</v>
      </c>
      <c r="G2" s="7" t="s">
        <v>6</v>
      </c>
    </row>
    <row r="3" spans="1:7" ht="12.75">
      <c r="A3" s="8"/>
      <c r="D3" s="9"/>
      <c r="E3" s="10"/>
      <c r="F3" s="10"/>
      <c r="G3" s="10"/>
    </row>
    <row r="5" ht="14.25">
      <c r="A5" s="12" t="s">
        <v>7</v>
      </c>
    </row>
    <row r="6" ht="12.75">
      <c r="A6" s="8" t="s">
        <v>8</v>
      </c>
    </row>
    <row r="7" ht="12.75">
      <c r="C7" s="13" t="s">
        <v>9</v>
      </c>
    </row>
    <row r="8" spans="3:7" ht="12.75">
      <c r="C8" s="14" t="s">
        <v>10</v>
      </c>
      <c r="D8" s="15" t="s">
        <v>11</v>
      </c>
      <c r="E8" s="16">
        <v>47495.01</v>
      </c>
      <c r="F8" s="16">
        <v>46742.3</v>
      </c>
      <c r="G8" s="16">
        <v>48249.43</v>
      </c>
    </row>
    <row r="9" spans="3:7" ht="12.75">
      <c r="C9" s="14" t="s">
        <v>12</v>
      </c>
      <c r="D9" s="15" t="s">
        <v>13</v>
      </c>
      <c r="E9" s="16">
        <v>1500</v>
      </c>
      <c r="F9" s="16">
        <v>1500</v>
      </c>
      <c r="G9" s="16">
        <v>1500</v>
      </c>
    </row>
    <row r="10" spans="3:7" ht="12.75">
      <c r="C10" s="14" t="s">
        <v>14</v>
      </c>
      <c r="D10" s="15" t="s">
        <v>15</v>
      </c>
      <c r="E10" s="16">
        <v>0</v>
      </c>
      <c r="F10" s="16">
        <v>5887</v>
      </c>
      <c r="G10" s="16">
        <v>5887</v>
      </c>
    </row>
    <row r="11" spans="3:7" ht="12.75">
      <c r="C11" s="14" t="s">
        <v>16</v>
      </c>
      <c r="D11" s="15" t="s">
        <v>17</v>
      </c>
      <c r="E11" s="16">
        <v>1260664.55</v>
      </c>
      <c r="F11" s="16">
        <v>1417314.89</v>
      </c>
      <c r="G11" s="16">
        <v>1340965.31</v>
      </c>
    </row>
    <row r="12" spans="3:7" ht="12.75">
      <c r="C12" s="14" t="s">
        <v>18</v>
      </c>
      <c r="D12" s="15" t="s">
        <v>19</v>
      </c>
      <c r="E12" s="16">
        <v>581567.84</v>
      </c>
      <c r="F12" s="16">
        <v>622858.64</v>
      </c>
      <c r="G12" s="16">
        <v>757246.52</v>
      </c>
    </row>
    <row r="13" spans="3:7" ht="12.75">
      <c r="C13" s="14" t="s">
        <v>20</v>
      </c>
      <c r="D13" s="15" t="s">
        <v>21</v>
      </c>
      <c r="E13" s="16">
        <v>1613092.72</v>
      </c>
      <c r="F13" s="16">
        <v>1765337.78</v>
      </c>
      <c r="G13" s="16">
        <v>1820224.52</v>
      </c>
    </row>
    <row r="14" spans="3:7" ht="12.75">
      <c r="C14" s="14" t="s">
        <v>22</v>
      </c>
      <c r="D14" s="15" t="s">
        <v>23</v>
      </c>
      <c r="E14" s="16">
        <v>863997.92</v>
      </c>
      <c r="F14" s="16">
        <v>815137.02</v>
      </c>
      <c r="G14" s="16">
        <v>1017730.6</v>
      </c>
    </row>
    <row r="15" spans="3:7" ht="12.75">
      <c r="C15" s="14" t="s">
        <v>24</v>
      </c>
      <c r="D15" s="15" t="s">
        <v>25</v>
      </c>
      <c r="E15" s="16">
        <v>797724.29</v>
      </c>
      <c r="F15" s="16">
        <v>1044305.72</v>
      </c>
      <c r="G15" s="16">
        <v>1066728.64</v>
      </c>
    </row>
    <row r="16" spans="3:7" ht="12.75">
      <c r="C16" s="14" t="s">
        <v>26</v>
      </c>
      <c r="D16" s="15" t="s">
        <v>27</v>
      </c>
      <c r="E16" s="16">
        <v>1206978.66</v>
      </c>
      <c r="F16" s="16">
        <v>1443446.18</v>
      </c>
      <c r="G16" s="16">
        <v>1511053.99</v>
      </c>
    </row>
    <row r="17" spans="3:7" ht="12.75">
      <c r="C17" s="17" t="s">
        <v>28</v>
      </c>
      <c r="E17" s="11">
        <f>SUM(E8:E16)</f>
        <v>6373020.99</v>
      </c>
      <c r="F17" s="11">
        <f>SUM(F8:F16)</f>
        <v>7162529.53</v>
      </c>
      <c r="G17" s="11">
        <f>SUM(G8:G16)</f>
        <v>7569586.01</v>
      </c>
    </row>
    <row r="18" spans="5:7" ht="12.75">
      <c r="E18" s="18"/>
      <c r="F18" s="18"/>
      <c r="G18" s="18"/>
    </row>
    <row r="19" ht="12.75">
      <c r="C19" s="13" t="s">
        <v>29</v>
      </c>
    </row>
    <row r="20" spans="3:7" ht="12.75">
      <c r="C20" s="14" t="s">
        <v>30</v>
      </c>
      <c r="D20" s="15" t="s">
        <v>31</v>
      </c>
      <c r="E20" s="16">
        <v>277804.37</v>
      </c>
      <c r="F20" s="16">
        <v>144305.45</v>
      </c>
      <c r="G20" s="16">
        <v>148716.37</v>
      </c>
    </row>
    <row r="21" spans="3:7" ht="12.75">
      <c r="C21" s="14" t="s">
        <v>32</v>
      </c>
      <c r="D21" s="15" t="s">
        <v>33</v>
      </c>
      <c r="E21" s="16">
        <v>0</v>
      </c>
      <c r="F21" s="16">
        <v>1500</v>
      </c>
      <c r="G21" s="16">
        <v>1500</v>
      </c>
    </row>
    <row r="22" spans="3:7" ht="12.75">
      <c r="C22" s="14" t="s">
        <v>34</v>
      </c>
      <c r="D22" s="15" t="s">
        <v>35</v>
      </c>
      <c r="E22" s="16">
        <v>0</v>
      </c>
      <c r="F22" s="16">
        <v>8522</v>
      </c>
      <c r="G22" s="16">
        <v>8522</v>
      </c>
    </row>
    <row r="23" spans="3:7" ht="12.75">
      <c r="C23" s="14" t="s">
        <v>36</v>
      </c>
      <c r="D23" s="15" t="s">
        <v>37</v>
      </c>
      <c r="E23" s="16">
        <v>0</v>
      </c>
      <c r="F23" s="16">
        <v>16792</v>
      </c>
      <c r="G23" s="16">
        <v>16792</v>
      </c>
    </row>
    <row r="24" spans="3:7" ht="12.75">
      <c r="C24" s="14" t="s">
        <v>38</v>
      </c>
      <c r="D24" s="15" t="s">
        <v>39</v>
      </c>
      <c r="E24" s="16">
        <v>0</v>
      </c>
      <c r="F24" s="16">
        <v>57000</v>
      </c>
      <c r="G24" s="16">
        <v>57000</v>
      </c>
    </row>
    <row r="25" spans="3:7" ht="12.75">
      <c r="C25" s="14" t="s">
        <v>40</v>
      </c>
      <c r="D25" s="15" t="s">
        <v>41</v>
      </c>
      <c r="E25" s="16">
        <v>835172.57</v>
      </c>
      <c r="F25" s="16">
        <v>912371.14</v>
      </c>
      <c r="G25" s="16">
        <v>948733.34</v>
      </c>
    </row>
    <row r="26" spans="3:7" ht="12.75">
      <c r="C26" s="14" t="s">
        <v>42</v>
      </c>
      <c r="D26" s="15" t="s">
        <v>43</v>
      </c>
      <c r="E26" s="16">
        <v>922497.11</v>
      </c>
      <c r="F26" s="16">
        <v>956031.55</v>
      </c>
      <c r="G26" s="16">
        <v>1084729.45</v>
      </c>
    </row>
    <row r="27" spans="3:7" ht="12.75">
      <c r="C27" s="14" t="s">
        <v>44</v>
      </c>
      <c r="D27" s="15" t="s">
        <v>45</v>
      </c>
      <c r="E27" s="16">
        <v>1101407.22</v>
      </c>
      <c r="F27" s="16">
        <v>1134027</v>
      </c>
      <c r="G27" s="16">
        <v>1172015.21</v>
      </c>
    </row>
    <row r="28" spans="3:7" ht="12.75">
      <c r="C28" s="14" t="s">
        <v>46</v>
      </c>
      <c r="D28" s="15" t="s">
        <v>47</v>
      </c>
      <c r="E28" s="16">
        <v>2254815.73</v>
      </c>
      <c r="F28" s="16">
        <v>2598108.03</v>
      </c>
      <c r="G28" s="16">
        <v>2777882.64</v>
      </c>
    </row>
    <row r="29" spans="3:7" ht="12.75">
      <c r="C29" s="14" t="s">
        <v>48</v>
      </c>
      <c r="D29" s="15" t="s">
        <v>49</v>
      </c>
      <c r="E29" s="16">
        <f>842489.45+750373.67</f>
        <v>1592863.12</v>
      </c>
      <c r="F29" s="16">
        <f>2032146.19-42</f>
        <v>2032104.19</v>
      </c>
      <c r="G29" s="16">
        <v>2083964</v>
      </c>
    </row>
    <row r="30" spans="3:7" ht="12.75">
      <c r="C30" s="14" t="s">
        <v>50</v>
      </c>
      <c r="D30" s="15" t="s">
        <v>51</v>
      </c>
      <c r="E30" s="16">
        <v>1021232.51</v>
      </c>
      <c r="F30" s="16">
        <v>1008367.32</v>
      </c>
      <c r="G30" s="16">
        <v>1107249.2</v>
      </c>
    </row>
    <row r="31" spans="3:7" ht="12.75">
      <c r="C31" s="14" t="s">
        <v>52</v>
      </c>
      <c r="D31" s="15" t="s">
        <v>53</v>
      </c>
      <c r="E31" s="16">
        <v>521500.99</v>
      </c>
      <c r="F31" s="16">
        <v>555898.59</v>
      </c>
      <c r="G31" s="16">
        <v>537652.02</v>
      </c>
    </row>
    <row r="32" spans="3:7" ht="12.75">
      <c r="C32" s="14" t="s">
        <v>54</v>
      </c>
      <c r="D32" s="15" t="s">
        <v>55</v>
      </c>
      <c r="E32" s="16">
        <v>61884</v>
      </c>
      <c r="F32" s="16">
        <v>46058.81</v>
      </c>
      <c r="G32" s="16">
        <v>46884.73</v>
      </c>
    </row>
    <row r="33" spans="3:7" ht="12.75">
      <c r="C33" s="14" t="s">
        <v>56</v>
      </c>
      <c r="D33" s="15" t="s">
        <v>57</v>
      </c>
      <c r="E33" s="16">
        <v>916309.75</v>
      </c>
      <c r="F33" s="16">
        <v>1078679.15</v>
      </c>
      <c r="G33" s="16">
        <v>1140576.43</v>
      </c>
    </row>
    <row r="34" spans="3:7" ht="12.75">
      <c r="C34" s="17" t="s">
        <v>58</v>
      </c>
      <c r="E34" s="11">
        <f>SUM(E20:E33)</f>
        <v>9505487.37</v>
      </c>
      <c r="F34" s="11">
        <f>SUM(F20:F33)</f>
        <v>10549765.23</v>
      </c>
      <c r="G34" s="11">
        <f>SUM(G20:G33)</f>
        <v>11132217.389999999</v>
      </c>
    </row>
    <row r="35" spans="5:7" ht="12.75">
      <c r="E35" s="18"/>
      <c r="F35" s="18"/>
      <c r="G35" s="18"/>
    </row>
    <row r="36" ht="12.75">
      <c r="C36" s="13" t="s">
        <v>59</v>
      </c>
    </row>
    <row r="37" spans="3:7" ht="12.75">
      <c r="C37" s="14" t="s">
        <v>60</v>
      </c>
      <c r="D37" s="15" t="s">
        <v>61</v>
      </c>
      <c r="E37" s="16">
        <v>7424</v>
      </c>
      <c r="F37" s="16">
        <v>8000</v>
      </c>
      <c r="G37" s="16">
        <v>8000</v>
      </c>
    </row>
    <row r="38" spans="3:7" ht="12.75">
      <c r="C38" s="14" t="s">
        <v>62</v>
      </c>
      <c r="D38" s="15" t="s">
        <v>63</v>
      </c>
      <c r="E38" s="16">
        <v>3550.44</v>
      </c>
      <c r="F38" s="16">
        <v>220949.63</v>
      </c>
      <c r="G38" s="16">
        <v>228076.43</v>
      </c>
    </row>
    <row r="39" spans="3:7" ht="12.75">
      <c r="C39" s="14" t="s">
        <v>64</v>
      </c>
      <c r="D39" s="15" t="s">
        <v>65</v>
      </c>
      <c r="E39" s="16">
        <v>4753.43</v>
      </c>
      <c r="F39" s="16">
        <v>1002</v>
      </c>
      <c r="G39" s="16">
        <v>1002</v>
      </c>
    </row>
    <row r="40" spans="3:7" ht="12.75">
      <c r="C40" s="14" t="s">
        <v>66</v>
      </c>
      <c r="D40" s="15" t="s">
        <v>67</v>
      </c>
      <c r="E40" s="16">
        <v>1500</v>
      </c>
      <c r="F40" s="16">
        <v>1500</v>
      </c>
      <c r="G40" s="16">
        <v>1500</v>
      </c>
    </row>
    <row r="41" spans="3:7" ht="12.75">
      <c r="C41" s="14" t="s">
        <v>68</v>
      </c>
      <c r="D41" s="15" t="s">
        <v>69</v>
      </c>
      <c r="E41" s="16">
        <v>5260.75</v>
      </c>
      <c r="F41" s="16">
        <v>16518</v>
      </c>
      <c r="G41" s="16">
        <v>16518</v>
      </c>
    </row>
    <row r="42" spans="3:7" ht="12.75">
      <c r="C42" s="14" t="s">
        <v>70</v>
      </c>
      <c r="D42" s="15" t="s">
        <v>71</v>
      </c>
      <c r="E42" s="16">
        <v>991929.64</v>
      </c>
      <c r="F42" s="16">
        <v>931385.42</v>
      </c>
      <c r="G42" s="16">
        <v>995254.32</v>
      </c>
    </row>
    <row r="43" spans="3:7" ht="12.75">
      <c r="C43" s="14" t="s">
        <v>72</v>
      </c>
      <c r="D43" s="15" t="s">
        <v>73</v>
      </c>
      <c r="E43" s="16">
        <v>1321654.4</v>
      </c>
      <c r="F43" s="16">
        <v>1351296.06</v>
      </c>
      <c r="G43" s="16">
        <v>1505446.64</v>
      </c>
    </row>
    <row r="44" spans="3:7" ht="12.75">
      <c r="C44" s="14" t="s">
        <v>74</v>
      </c>
      <c r="D44" s="15" t="s">
        <v>75</v>
      </c>
      <c r="E44" s="16">
        <v>7871.43</v>
      </c>
      <c r="F44" s="16">
        <v>0</v>
      </c>
      <c r="G44" s="16">
        <v>55571</v>
      </c>
    </row>
    <row r="45" spans="3:7" ht="12.75">
      <c r="C45" s="14" t="s">
        <v>76</v>
      </c>
      <c r="D45" s="15" t="s">
        <v>77</v>
      </c>
      <c r="E45" s="16">
        <v>2777547.29</v>
      </c>
      <c r="F45" s="16">
        <v>2832146.04</v>
      </c>
      <c r="G45" s="16">
        <v>2914024.08</v>
      </c>
    </row>
    <row r="46" spans="3:7" ht="12.75">
      <c r="C46" s="14" t="s">
        <v>78</v>
      </c>
      <c r="D46" s="15" t="s">
        <v>79</v>
      </c>
      <c r="E46" s="16">
        <v>1422217.52</v>
      </c>
      <c r="F46" s="16">
        <v>1290584.68</v>
      </c>
      <c r="G46" s="16">
        <v>844820.56</v>
      </c>
    </row>
    <row r="47" spans="3:7" ht="12.75">
      <c r="C47" s="14" t="s">
        <v>80</v>
      </c>
      <c r="D47" s="15" t="s">
        <v>81</v>
      </c>
      <c r="E47" s="16">
        <v>1651577.96</v>
      </c>
      <c r="F47" s="16">
        <v>1717671.69</v>
      </c>
      <c r="G47" s="16">
        <v>1692756.63</v>
      </c>
    </row>
    <row r="48" spans="3:7" ht="12.75">
      <c r="C48" s="14" t="s">
        <v>82</v>
      </c>
      <c r="D48" s="15" t="s">
        <v>83</v>
      </c>
      <c r="E48" s="16">
        <v>1671252.88</v>
      </c>
      <c r="F48" s="16">
        <v>1715423.54</v>
      </c>
      <c r="G48" s="16">
        <v>1756472.7</v>
      </c>
    </row>
    <row r="49" spans="3:7" ht="12.75">
      <c r="C49" s="14" t="s">
        <v>84</v>
      </c>
      <c r="D49" s="15" t="s">
        <v>85</v>
      </c>
      <c r="E49" s="16">
        <v>690341.6</v>
      </c>
      <c r="F49" s="16">
        <v>293594.42</v>
      </c>
      <c r="G49" s="16">
        <v>603704.75</v>
      </c>
    </row>
    <row r="50" spans="3:7" ht="12.75">
      <c r="C50" s="14" t="s">
        <v>86</v>
      </c>
      <c r="D50" s="15" t="s">
        <v>87</v>
      </c>
      <c r="E50" s="16">
        <v>476.55</v>
      </c>
      <c r="F50" s="16">
        <v>2000</v>
      </c>
      <c r="G50" s="16">
        <v>2000</v>
      </c>
    </row>
    <row r="51" spans="3:7" ht="12.75">
      <c r="C51" s="14" t="s">
        <v>88</v>
      </c>
      <c r="D51" s="15" t="s">
        <v>89</v>
      </c>
      <c r="E51" s="16">
        <v>1425732.1</v>
      </c>
      <c r="F51" s="16">
        <v>1349547.31</v>
      </c>
      <c r="G51" s="16">
        <v>1454691.18</v>
      </c>
    </row>
    <row r="52" spans="3:7" ht="12.75">
      <c r="C52" s="14" t="s">
        <v>90</v>
      </c>
      <c r="D52" s="15" t="s">
        <v>91</v>
      </c>
      <c r="E52" s="16">
        <v>884095.55</v>
      </c>
      <c r="F52" s="16">
        <v>942874.61</v>
      </c>
      <c r="G52" s="16">
        <v>959379.79</v>
      </c>
    </row>
    <row r="53" spans="3:7" ht="12.75">
      <c r="C53" s="14" t="s">
        <v>92</v>
      </c>
      <c r="D53" s="15" t="s">
        <v>93</v>
      </c>
      <c r="E53" s="16">
        <v>1121566.67</v>
      </c>
      <c r="F53" s="16">
        <v>1120622.3</v>
      </c>
      <c r="G53" s="16">
        <v>1160244.8</v>
      </c>
    </row>
    <row r="54" spans="3:7" ht="12.75">
      <c r="C54" s="14" t="s">
        <v>94</v>
      </c>
      <c r="D54" s="15" t="s">
        <v>95</v>
      </c>
      <c r="E54" s="16">
        <v>734938.05</v>
      </c>
      <c r="F54" s="16">
        <v>731162.07</v>
      </c>
      <c r="G54" s="16">
        <v>773969.44</v>
      </c>
    </row>
    <row r="55" spans="3:7" ht="12.75">
      <c r="C55" s="19" t="s">
        <v>96</v>
      </c>
      <c r="D55" s="15"/>
      <c r="E55" s="16"/>
      <c r="F55" s="16"/>
      <c r="G55" s="16"/>
    </row>
    <row r="56" spans="3:7" ht="12.75">
      <c r="C56" s="14" t="s">
        <v>97</v>
      </c>
      <c r="D56" s="15" t="s">
        <v>98</v>
      </c>
      <c r="E56" s="16">
        <v>635100.58</v>
      </c>
      <c r="F56" s="16">
        <v>670045.07</v>
      </c>
      <c r="G56" s="16">
        <v>698042.17</v>
      </c>
    </row>
    <row r="57" spans="3:7" ht="12.75">
      <c r="C57" s="14" t="s">
        <v>99</v>
      </c>
      <c r="D57" s="15" t="s">
        <v>100</v>
      </c>
      <c r="E57" s="16">
        <v>10360.17</v>
      </c>
      <c r="F57" s="16">
        <v>5548.42</v>
      </c>
      <c r="G57" s="16">
        <v>5552.71</v>
      </c>
    </row>
    <row r="58" spans="3:7" ht="12.75">
      <c r="C58" s="14" t="s">
        <v>101</v>
      </c>
      <c r="D58" s="15" t="s">
        <v>102</v>
      </c>
      <c r="E58" s="16">
        <v>0</v>
      </c>
      <c r="F58" s="16">
        <v>0</v>
      </c>
      <c r="G58" s="16">
        <v>574366.84</v>
      </c>
    </row>
    <row r="59" spans="3:7" ht="12.75">
      <c r="C59" s="14" t="s">
        <v>103</v>
      </c>
      <c r="D59" s="15" t="s">
        <v>104</v>
      </c>
      <c r="E59" s="16">
        <v>35059.5</v>
      </c>
      <c r="F59" s="16">
        <v>36011.25</v>
      </c>
      <c r="G59" s="16">
        <v>36749.06</v>
      </c>
    </row>
    <row r="60" spans="3:7" ht="12.75">
      <c r="C60" s="17" t="s">
        <v>105</v>
      </c>
      <c r="E60" s="11">
        <f>SUM(E37:E59)</f>
        <v>15404210.510000002</v>
      </c>
      <c r="F60" s="11">
        <f>SUM(F37:F59)</f>
        <v>15237882.51</v>
      </c>
      <c r="G60" s="11">
        <f>SUM(G37:G59)</f>
        <v>16288143.1</v>
      </c>
    </row>
    <row r="61" spans="5:7" ht="12.75">
      <c r="E61" s="18"/>
      <c r="F61" s="18"/>
      <c r="G61" s="18"/>
    </row>
    <row r="62" ht="12.75">
      <c r="C62" s="13" t="s">
        <v>106</v>
      </c>
    </row>
    <row r="63" spans="3:7" ht="12.75">
      <c r="C63" s="14" t="s">
        <v>107</v>
      </c>
      <c r="D63" s="15" t="s">
        <v>108</v>
      </c>
      <c r="E63" s="16">
        <v>319345.36</v>
      </c>
      <c r="F63" s="16">
        <v>261307.17</v>
      </c>
      <c r="G63" s="16">
        <v>269735.65</v>
      </c>
    </row>
    <row r="64" spans="3:7" ht="12.75">
      <c r="C64" s="14" t="s">
        <v>109</v>
      </c>
      <c r="D64" s="15" t="s">
        <v>110</v>
      </c>
      <c r="E64" s="16">
        <v>1500</v>
      </c>
      <c r="F64" s="16">
        <v>1500</v>
      </c>
      <c r="G64" s="16">
        <v>1500</v>
      </c>
    </row>
    <row r="65" spans="3:7" ht="12.75">
      <c r="C65" s="14" t="s">
        <v>111</v>
      </c>
      <c r="D65" s="15" t="s">
        <v>112</v>
      </c>
      <c r="E65" s="16">
        <v>13413.41</v>
      </c>
      <c r="F65" s="16">
        <v>12827</v>
      </c>
      <c r="G65" s="16">
        <v>12827</v>
      </c>
    </row>
    <row r="66" spans="3:7" ht="12.75">
      <c r="C66" s="14" t="s">
        <v>113</v>
      </c>
      <c r="D66" s="15" t="s">
        <v>114</v>
      </c>
      <c r="E66" s="16">
        <v>1113495.57</v>
      </c>
      <c r="F66" s="16">
        <v>1190160.39</v>
      </c>
      <c r="G66" s="16">
        <v>1228490.11</v>
      </c>
    </row>
    <row r="67" spans="3:7" ht="12.75">
      <c r="C67" s="14" t="s">
        <v>115</v>
      </c>
      <c r="D67" s="15" t="s">
        <v>116</v>
      </c>
      <c r="E67" s="16">
        <v>0</v>
      </c>
      <c r="F67" s="16">
        <v>15000</v>
      </c>
      <c r="G67" s="16">
        <v>15000</v>
      </c>
    </row>
    <row r="68" spans="3:7" ht="12.75">
      <c r="C68" s="14" t="s">
        <v>117</v>
      </c>
      <c r="D68" s="15" t="s">
        <v>118</v>
      </c>
      <c r="E68" s="16">
        <v>-1054.19</v>
      </c>
      <c r="F68" s="16">
        <v>5000</v>
      </c>
      <c r="G68" s="16">
        <v>9000</v>
      </c>
    </row>
    <row r="69" spans="3:7" ht="12.75">
      <c r="C69" s="14" t="s">
        <v>119</v>
      </c>
      <c r="D69" s="15" t="s">
        <v>120</v>
      </c>
      <c r="E69" s="16">
        <v>1741324.64</v>
      </c>
      <c r="F69" s="16">
        <v>1823687.89</v>
      </c>
      <c r="G69" s="16">
        <v>1906985.67</v>
      </c>
    </row>
    <row r="70" spans="3:7" ht="12.75">
      <c r="C70" s="14" t="s">
        <v>121</v>
      </c>
      <c r="D70" s="15" t="s">
        <v>122</v>
      </c>
      <c r="E70" s="16">
        <v>1329729.46</v>
      </c>
      <c r="F70" s="16">
        <v>1467427.19</v>
      </c>
      <c r="G70" s="16">
        <v>1504714.69</v>
      </c>
    </row>
    <row r="71" spans="3:7" ht="12.75">
      <c r="C71" s="14" t="s">
        <v>123</v>
      </c>
      <c r="D71" s="15" t="s">
        <v>124</v>
      </c>
      <c r="E71" s="16">
        <v>1374996.4</v>
      </c>
      <c r="F71" s="16">
        <v>1450601.7</v>
      </c>
      <c r="G71" s="16">
        <v>1590858.78</v>
      </c>
    </row>
    <row r="72" spans="3:7" ht="12.75">
      <c r="C72" s="14" t="s">
        <v>125</v>
      </c>
      <c r="D72" s="15" t="s">
        <v>126</v>
      </c>
      <c r="E72" s="16">
        <v>14007.32</v>
      </c>
      <c r="F72" s="16">
        <v>14000</v>
      </c>
      <c r="G72" s="16">
        <v>14000</v>
      </c>
    </row>
    <row r="73" spans="3:7" ht="12.75">
      <c r="C73" s="14" t="s">
        <v>127</v>
      </c>
      <c r="D73" s="15" t="s">
        <v>128</v>
      </c>
      <c r="E73" s="16">
        <v>828203.97</v>
      </c>
      <c r="F73" s="16">
        <v>906039.19</v>
      </c>
      <c r="G73" s="16">
        <v>984172.85</v>
      </c>
    </row>
    <row r="74" spans="3:7" ht="12.75">
      <c r="C74" s="14" t="s">
        <v>129</v>
      </c>
      <c r="D74" s="15" t="s">
        <v>130</v>
      </c>
      <c r="E74" s="16">
        <v>0</v>
      </c>
      <c r="F74" s="16">
        <v>0</v>
      </c>
      <c r="G74" s="16">
        <v>3000</v>
      </c>
    </row>
    <row r="75" spans="3:7" ht="12.75">
      <c r="C75" s="14" t="s">
        <v>131</v>
      </c>
      <c r="D75" s="15" t="s">
        <v>132</v>
      </c>
      <c r="E75" s="16">
        <v>2157764.95</v>
      </c>
      <c r="F75" s="16">
        <v>2223096.52</v>
      </c>
      <c r="G75" s="16">
        <v>2433628.51</v>
      </c>
    </row>
    <row r="76" spans="3:7" ht="12.75">
      <c r="C76" s="14" t="s">
        <v>133</v>
      </c>
      <c r="D76" s="15" t="s">
        <v>134</v>
      </c>
      <c r="E76" s="16">
        <v>1133161.86</v>
      </c>
      <c r="F76" s="16">
        <v>1314523.08</v>
      </c>
      <c r="G76" s="16">
        <v>1401796.35</v>
      </c>
    </row>
    <row r="77" spans="3:7" ht="12.75">
      <c r="C77" s="14" t="s">
        <v>135</v>
      </c>
      <c r="D77" s="15" t="s">
        <v>136</v>
      </c>
      <c r="E77" s="16">
        <v>1259179.59</v>
      </c>
      <c r="F77" s="16">
        <v>1243816.55</v>
      </c>
      <c r="G77" s="16">
        <v>1356480.24</v>
      </c>
    </row>
    <row r="78" spans="3:7" ht="12.75">
      <c r="C78" s="14" t="s">
        <v>137</v>
      </c>
      <c r="D78" s="15" t="s">
        <v>138</v>
      </c>
      <c r="E78" s="16">
        <v>776485.52</v>
      </c>
      <c r="F78" s="16">
        <v>795351.54</v>
      </c>
      <c r="G78" s="16">
        <v>992905.82</v>
      </c>
    </row>
    <row r="79" spans="3:7" ht="12.75">
      <c r="C79" s="17" t="s">
        <v>139</v>
      </c>
      <c r="E79" s="11">
        <f>SUM(E63:E78)</f>
        <v>12061553.86</v>
      </c>
      <c r="F79" s="11">
        <f>SUM(F63:F78)</f>
        <v>12724338.220000003</v>
      </c>
      <c r="G79" s="11">
        <f>SUM(G63:G78)</f>
        <v>13725095.67</v>
      </c>
    </row>
    <row r="80" spans="5:7" ht="12.75">
      <c r="E80" s="18"/>
      <c r="F80" s="18"/>
      <c r="G80" s="18"/>
    </row>
    <row r="81" ht="12.75">
      <c r="C81" s="13" t="s">
        <v>140</v>
      </c>
    </row>
    <row r="82" spans="3:7" ht="12.75">
      <c r="C82" s="14" t="s">
        <v>141</v>
      </c>
      <c r="D82" s="15" t="s">
        <v>142</v>
      </c>
      <c r="E82" s="16">
        <v>111533.16</v>
      </c>
      <c r="F82" s="16">
        <v>92160.26</v>
      </c>
      <c r="G82" s="16">
        <v>95376.18</v>
      </c>
    </row>
    <row r="83" spans="3:7" ht="12.75">
      <c r="C83" s="14" t="s">
        <v>143</v>
      </c>
      <c r="D83" s="15" t="s">
        <v>144</v>
      </c>
      <c r="E83" s="16">
        <v>35852.62</v>
      </c>
      <c r="F83" s="16">
        <v>33532.48</v>
      </c>
      <c r="G83" s="16">
        <v>33545.24</v>
      </c>
    </row>
    <row r="84" spans="3:7" ht="12.75">
      <c r="C84" s="14" t="s">
        <v>145</v>
      </c>
      <c r="D84" s="15" t="s">
        <v>146</v>
      </c>
      <c r="E84" s="16">
        <v>5880.86</v>
      </c>
      <c r="F84" s="16">
        <v>7117</v>
      </c>
      <c r="G84" s="16">
        <v>7117</v>
      </c>
    </row>
    <row r="85" spans="3:7" ht="12.75">
      <c r="C85" s="14" t="s">
        <v>147</v>
      </c>
      <c r="D85" s="15" t="s">
        <v>148</v>
      </c>
      <c r="E85" s="16">
        <v>1256015.67</v>
      </c>
      <c r="F85" s="16">
        <v>1425497.75</v>
      </c>
      <c r="G85" s="16">
        <v>1450995.3</v>
      </c>
    </row>
    <row r="86" spans="3:7" ht="12.75">
      <c r="C86" s="14" t="s">
        <v>149</v>
      </c>
      <c r="D86" s="15" t="s">
        <v>150</v>
      </c>
      <c r="E86" s="16">
        <v>1020628.39</v>
      </c>
      <c r="F86" s="16">
        <v>1251251.58</v>
      </c>
      <c r="G86" s="16">
        <v>1344545.14</v>
      </c>
    </row>
    <row r="87" spans="3:7" ht="12.75">
      <c r="C87" s="14" t="s">
        <v>151</v>
      </c>
      <c r="D87" s="15" t="s">
        <v>152</v>
      </c>
      <c r="E87" s="16">
        <v>279825.82</v>
      </c>
      <c r="F87" s="16">
        <v>567467.18</v>
      </c>
      <c r="G87" s="16">
        <v>842754.35</v>
      </c>
    </row>
    <row r="88" spans="3:7" ht="12.75">
      <c r="C88" s="14" t="s">
        <v>153</v>
      </c>
      <c r="D88" s="15" t="s">
        <v>154</v>
      </c>
      <c r="E88" s="16">
        <v>528622.47</v>
      </c>
      <c r="F88" s="16">
        <v>525024.73</v>
      </c>
      <c r="G88" s="16">
        <v>539338.85</v>
      </c>
    </row>
    <row r="89" spans="3:7" ht="12.75">
      <c r="C89" s="14" t="s">
        <v>155</v>
      </c>
      <c r="D89" s="15" t="s">
        <v>156</v>
      </c>
      <c r="E89" s="16">
        <v>17096.8</v>
      </c>
      <c r="F89" s="16">
        <v>15000</v>
      </c>
      <c r="G89" s="16">
        <v>15000</v>
      </c>
    </row>
    <row r="90" spans="3:7" ht="12.75">
      <c r="C90" s="14" t="s">
        <v>157</v>
      </c>
      <c r="D90" s="15" t="s">
        <v>158</v>
      </c>
      <c r="E90" s="16">
        <v>0</v>
      </c>
      <c r="F90" s="16">
        <v>62136</v>
      </c>
      <c r="G90" s="16">
        <v>32136</v>
      </c>
    </row>
    <row r="91" spans="3:7" ht="12.75">
      <c r="C91" s="14" t="s">
        <v>159</v>
      </c>
      <c r="D91" s="15" t="s">
        <v>160</v>
      </c>
      <c r="E91" s="16">
        <v>231415.25</v>
      </c>
      <c r="F91" s="16">
        <v>518866.24</v>
      </c>
      <c r="G91" s="16">
        <v>537049.11</v>
      </c>
    </row>
    <row r="92" spans="3:7" ht="12.75">
      <c r="C92" s="17" t="s">
        <v>161</v>
      </c>
      <c r="E92" s="11">
        <f>SUM(E82:E91)</f>
        <v>3486871.039999999</v>
      </c>
      <c r="F92" s="11">
        <f>SUM(F82:F91)</f>
        <v>4498053.220000001</v>
      </c>
      <c r="G92" s="11">
        <f>SUM(G82:G91)</f>
        <v>4897857.17</v>
      </c>
    </row>
    <row r="93" spans="5:7" ht="12.75">
      <c r="E93" s="18"/>
      <c r="F93" s="18"/>
      <c r="G93" s="18"/>
    </row>
    <row r="94" ht="12.75">
      <c r="C94" s="13" t="s">
        <v>162</v>
      </c>
    </row>
    <row r="95" spans="3:7" ht="12.75">
      <c r="C95" s="14" t="s">
        <v>163</v>
      </c>
      <c r="D95" s="15" t="s">
        <v>164</v>
      </c>
      <c r="E95" s="16">
        <v>0</v>
      </c>
      <c r="F95" s="16">
        <v>3107068.32</v>
      </c>
      <c r="G95" s="16">
        <v>3392068.32</v>
      </c>
    </row>
    <row r="96" spans="3:7" ht="12.75">
      <c r="C96" s="14" t="s">
        <v>165</v>
      </c>
      <c r="D96" s="15" t="s">
        <v>166</v>
      </c>
      <c r="E96" s="16">
        <v>0</v>
      </c>
      <c r="F96" s="16">
        <v>373000</v>
      </c>
      <c r="G96" s="16">
        <v>390000</v>
      </c>
    </row>
    <row r="97" spans="3:7" ht="12.75">
      <c r="C97" s="14" t="s">
        <v>167</v>
      </c>
      <c r="D97" s="15" t="s">
        <v>168</v>
      </c>
      <c r="E97" s="16">
        <v>0</v>
      </c>
      <c r="F97" s="16">
        <v>478032.74</v>
      </c>
      <c r="G97" s="16">
        <v>355363.51</v>
      </c>
    </row>
    <row r="98" spans="3:7" ht="12.75">
      <c r="C98" s="14" t="s">
        <v>169</v>
      </c>
      <c r="D98" s="15" t="s">
        <v>170</v>
      </c>
      <c r="E98" s="16">
        <v>0</v>
      </c>
      <c r="F98" s="16">
        <v>168996.45</v>
      </c>
      <c r="G98" s="16">
        <v>173211.15</v>
      </c>
    </row>
    <row r="99" spans="3:7" ht="12.75">
      <c r="C99" s="14" t="s">
        <v>171</v>
      </c>
      <c r="D99" s="15" t="s">
        <v>172</v>
      </c>
      <c r="E99" s="16">
        <v>0</v>
      </c>
      <c r="F99" s="16">
        <v>279000</v>
      </c>
      <c r="G99" s="16">
        <v>704889</v>
      </c>
    </row>
    <row r="100" spans="3:7" ht="12.75">
      <c r="C100" s="14" t="s">
        <v>173</v>
      </c>
      <c r="D100" s="15" t="s">
        <v>174</v>
      </c>
      <c r="E100" s="16">
        <v>0</v>
      </c>
      <c r="F100" s="16">
        <v>100000</v>
      </c>
      <c r="G100" s="16">
        <v>100000</v>
      </c>
    </row>
    <row r="101" spans="3:7" ht="12.75">
      <c r="C101" s="14" t="s">
        <v>175</v>
      </c>
      <c r="D101" s="15" t="s">
        <v>176</v>
      </c>
      <c r="E101" s="16">
        <v>0</v>
      </c>
      <c r="F101" s="16">
        <v>401298.09</v>
      </c>
      <c r="G101" s="16">
        <v>414537.86</v>
      </c>
    </row>
    <row r="102" spans="3:7" ht="12.75">
      <c r="C102" s="14" t="s">
        <v>177</v>
      </c>
      <c r="D102" s="15" t="s">
        <v>178</v>
      </c>
      <c r="E102" s="16">
        <v>0</v>
      </c>
      <c r="F102" s="16">
        <v>1113351.17</v>
      </c>
      <c r="G102" s="16">
        <v>1150856.16</v>
      </c>
    </row>
    <row r="103" spans="3:7" ht="12.75">
      <c r="C103" s="14" t="s">
        <v>179</v>
      </c>
      <c r="D103" s="15" t="s">
        <v>180</v>
      </c>
      <c r="E103" s="16">
        <v>0</v>
      </c>
      <c r="F103" s="16">
        <v>458479.32</v>
      </c>
      <c r="G103" s="16">
        <v>524053.76</v>
      </c>
    </row>
    <row r="104" spans="3:7" ht="12.75">
      <c r="C104" s="14" t="s">
        <v>162</v>
      </c>
      <c r="D104" s="15" t="s">
        <v>181</v>
      </c>
      <c r="E104" s="16">
        <v>0</v>
      </c>
      <c r="F104" s="16">
        <v>0</v>
      </c>
      <c r="G104" s="16">
        <v>812000</v>
      </c>
    </row>
    <row r="105" spans="3:7" ht="12.75">
      <c r="C105" s="14" t="s">
        <v>182</v>
      </c>
      <c r="D105" s="15" t="s">
        <v>183</v>
      </c>
      <c r="E105" s="16">
        <v>0</v>
      </c>
      <c r="F105" s="16">
        <v>0</v>
      </c>
      <c r="G105" s="16">
        <v>52000</v>
      </c>
    </row>
    <row r="106" spans="3:7" ht="12.75">
      <c r="C106" s="17" t="s">
        <v>184</v>
      </c>
      <c r="E106" s="11">
        <f>SUM(E95:E105)</f>
        <v>0</v>
      </c>
      <c r="F106" s="11">
        <f>SUM(F95:F105)</f>
        <v>6479226.09</v>
      </c>
      <c r="G106" s="11">
        <f>SUM(G95:G105)</f>
        <v>8068979.760000001</v>
      </c>
    </row>
    <row r="107" spans="5:7" ht="12.75">
      <c r="E107" s="18"/>
      <c r="F107" s="18"/>
      <c r="G107" s="18"/>
    </row>
    <row r="108" ht="12.75">
      <c r="C108" s="13" t="s">
        <v>185</v>
      </c>
    </row>
    <row r="109" spans="3:7" ht="12.75">
      <c r="C109" s="14" t="s">
        <v>186</v>
      </c>
      <c r="D109" s="15" t="s">
        <v>187</v>
      </c>
      <c r="E109" s="16">
        <v>0</v>
      </c>
      <c r="F109" s="16">
        <v>270082</v>
      </c>
      <c r="G109" s="16">
        <v>540606</v>
      </c>
    </row>
    <row r="110" spans="3:7" ht="12.75">
      <c r="C110" s="14" t="s">
        <v>185</v>
      </c>
      <c r="D110" s="15" t="s">
        <v>188</v>
      </c>
      <c r="E110" s="16">
        <v>34493.22</v>
      </c>
      <c r="F110" s="16">
        <v>1599492.61</v>
      </c>
      <c r="G110" s="16">
        <v>2623216.11</v>
      </c>
    </row>
    <row r="111" spans="3:7" ht="12.75">
      <c r="C111" s="14" t="s">
        <v>189</v>
      </c>
      <c r="D111" s="15" t="s">
        <v>190</v>
      </c>
      <c r="E111" s="16">
        <v>509</v>
      </c>
      <c r="F111" s="16">
        <v>87556.6</v>
      </c>
      <c r="G111" s="16">
        <v>87556.6</v>
      </c>
    </row>
    <row r="112" spans="3:7" ht="12.75">
      <c r="C112" s="14" t="s">
        <v>191</v>
      </c>
      <c r="D112" s="15" t="s">
        <v>192</v>
      </c>
      <c r="E112" s="16">
        <v>0</v>
      </c>
      <c r="F112" s="16">
        <v>268000</v>
      </c>
      <c r="G112" s="16">
        <v>277000</v>
      </c>
    </row>
    <row r="113" spans="3:7" ht="12.75">
      <c r="C113" s="14" t="s">
        <v>193</v>
      </c>
      <c r="D113" s="15" t="s">
        <v>194</v>
      </c>
      <c r="E113" s="16">
        <v>100</v>
      </c>
      <c r="F113" s="16">
        <v>1654446</v>
      </c>
      <c r="G113" s="16">
        <v>1270738</v>
      </c>
    </row>
    <row r="114" spans="3:7" ht="12.75">
      <c r="C114" s="14" t="s">
        <v>195</v>
      </c>
      <c r="D114" s="15" t="s">
        <v>196</v>
      </c>
      <c r="E114" s="16">
        <v>0</v>
      </c>
      <c r="F114" s="16">
        <v>37600</v>
      </c>
      <c r="G114" s="16">
        <v>37600</v>
      </c>
    </row>
    <row r="115" spans="3:7" ht="12.75">
      <c r="C115" s="14" t="s">
        <v>197</v>
      </c>
      <c r="D115" s="15" t="s">
        <v>198</v>
      </c>
      <c r="E115" s="16">
        <v>189665.44</v>
      </c>
      <c r="F115" s="16">
        <v>209746.47</v>
      </c>
      <c r="G115" s="16">
        <v>0</v>
      </c>
    </row>
    <row r="116" spans="3:7" ht="12.75">
      <c r="C116" s="14" t="s">
        <v>199</v>
      </c>
      <c r="D116" s="15" t="s">
        <v>200</v>
      </c>
      <c r="E116" s="16">
        <v>70551.86</v>
      </c>
      <c r="F116" s="16">
        <v>68143.91</v>
      </c>
      <c r="G116" s="16">
        <v>169375.73</v>
      </c>
    </row>
    <row r="117" spans="3:7" ht="12.75">
      <c r="C117" s="14" t="s">
        <v>201</v>
      </c>
      <c r="D117" s="15" t="s">
        <v>202</v>
      </c>
      <c r="E117" s="16">
        <v>278576.61</v>
      </c>
      <c r="F117" s="16">
        <v>288705.77</v>
      </c>
      <c r="G117" s="16">
        <v>401299.51</v>
      </c>
    </row>
    <row r="118" spans="3:7" ht="12.75">
      <c r="C118" s="14" t="s">
        <v>203</v>
      </c>
      <c r="D118" s="15" t="s">
        <v>204</v>
      </c>
      <c r="E118" s="16">
        <v>15667.37</v>
      </c>
      <c r="F118" s="16">
        <v>2500</v>
      </c>
      <c r="G118" s="16">
        <v>2500</v>
      </c>
    </row>
    <row r="119" spans="3:7" ht="12.75">
      <c r="C119" s="14" t="s">
        <v>205</v>
      </c>
      <c r="D119" s="15" t="s">
        <v>206</v>
      </c>
      <c r="E119" s="16">
        <v>2452949.69</v>
      </c>
      <c r="F119" s="16">
        <v>2447731.34</v>
      </c>
      <c r="G119" s="16">
        <v>2812198.31</v>
      </c>
    </row>
    <row r="120" spans="3:7" ht="12.75">
      <c r="C120" s="14" t="s">
        <v>207</v>
      </c>
      <c r="D120" s="15" t="s">
        <v>208</v>
      </c>
      <c r="E120" s="16">
        <v>123650.05</v>
      </c>
      <c r="F120" s="16">
        <v>129900.53</v>
      </c>
      <c r="G120" s="16">
        <v>134091.28</v>
      </c>
    </row>
    <row r="121" spans="3:7" ht="12.75">
      <c r="C121" s="14" t="s">
        <v>209</v>
      </c>
      <c r="D121" s="15" t="s">
        <v>210</v>
      </c>
      <c r="E121" s="16">
        <v>119729.42</v>
      </c>
      <c r="F121" s="16">
        <v>106583.49</v>
      </c>
      <c r="G121" s="16">
        <v>109053.67</v>
      </c>
    </row>
    <row r="122" spans="3:7" ht="12.75">
      <c r="C122" s="14" t="s">
        <v>211</v>
      </c>
      <c r="D122" s="15" t="s">
        <v>212</v>
      </c>
      <c r="E122" s="16">
        <v>606676.89</v>
      </c>
      <c r="F122" s="16">
        <v>704828.09</v>
      </c>
      <c r="G122" s="16">
        <v>856369.21</v>
      </c>
    </row>
    <row r="123" spans="3:7" ht="12.75">
      <c r="C123" s="14" t="s">
        <v>213</v>
      </c>
      <c r="D123" s="15" t="s">
        <v>214</v>
      </c>
      <c r="E123" s="16">
        <v>0</v>
      </c>
      <c r="F123" s="16">
        <v>4129</v>
      </c>
      <c r="G123" s="16">
        <v>4129</v>
      </c>
    </row>
    <row r="124" spans="3:7" ht="12.75">
      <c r="C124" s="14" t="s">
        <v>215</v>
      </c>
      <c r="D124" s="15" t="s">
        <v>216</v>
      </c>
      <c r="E124" s="16">
        <v>5215.12</v>
      </c>
      <c r="F124" s="16">
        <v>1500</v>
      </c>
      <c r="G124" s="16">
        <v>1500</v>
      </c>
    </row>
    <row r="125" spans="3:7" ht="12.75">
      <c r="C125" s="14" t="s">
        <v>217</v>
      </c>
      <c r="D125" s="15" t="s">
        <v>218</v>
      </c>
      <c r="E125" s="16">
        <v>290267.46</v>
      </c>
      <c r="F125" s="16">
        <v>344000</v>
      </c>
      <c r="G125" s="16">
        <v>333300</v>
      </c>
    </row>
    <row r="126" spans="3:7" ht="12.75">
      <c r="C126" s="14" t="s">
        <v>219</v>
      </c>
      <c r="D126" s="15" t="s">
        <v>220</v>
      </c>
      <c r="E126" s="16">
        <v>284940.14</v>
      </c>
      <c r="F126" s="16">
        <v>301791.41</v>
      </c>
      <c r="G126" s="16">
        <v>297207.04</v>
      </c>
    </row>
    <row r="127" spans="3:7" ht="12.75">
      <c r="C127" s="14" t="s">
        <v>221</v>
      </c>
      <c r="D127" s="15" t="s">
        <v>222</v>
      </c>
      <c r="E127" s="16">
        <v>1455388.92</v>
      </c>
      <c r="F127" s="16">
        <v>1549814.59</v>
      </c>
      <c r="G127" s="16">
        <v>1625562.64</v>
      </c>
    </row>
    <row r="128" spans="3:7" ht="12.75">
      <c r="C128" s="17" t="s">
        <v>223</v>
      </c>
      <c r="E128" s="11">
        <f>SUM(E109:E127)</f>
        <v>5928381.1899999995</v>
      </c>
      <c r="F128" s="11">
        <f>SUM(F109:F127)</f>
        <v>10076551.809999999</v>
      </c>
      <c r="G128" s="11">
        <f>SUM(G109:G127)</f>
        <v>11583303.100000001</v>
      </c>
    </row>
    <row r="129" spans="5:7" ht="12.75">
      <c r="E129" s="18"/>
      <c r="F129" s="18"/>
      <c r="G129" s="18"/>
    </row>
    <row r="130" ht="12.75">
      <c r="C130" s="13" t="s">
        <v>224</v>
      </c>
    </row>
    <row r="131" spans="3:7" ht="12.75">
      <c r="C131" s="14" t="s">
        <v>225</v>
      </c>
      <c r="D131" s="15" t="s">
        <v>226</v>
      </c>
      <c r="E131" s="16">
        <v>0</v>
      </c>
      <c r="F131" s="16">
        <v>700000</v>
      </c>
      <c r="G131" s="16">
        <v>700000</v>
      </c>
    </row>
    <row r="132" spans="3:7" ht="12.75">
      <c r="C132" s="14" t="s">
        <v>227</v>
      </c>
      <c r="D132" s="15" t="s">
        <v>228</v>
      </c>
      <c r="E132" s="16">
        <v>0</v>
      </c>
      <c r="F132" s="16">
        <v>34408</v>
      </c>
      <c r="G132" s="16">
        <v>34408</v>
      </c>
    </row>
    <row r="133" spans="3:7" ht="12.75">
      <c r="C133" s="14" t="s">
        <v>229</v>
      </c>
      <c r="D133" s="15" t="s">
        <v>230</v>
      </c>
      <c r="E133" s="16">
        <v>3794.4</v>
      </c>
      <c r="F133" s="16">
        <v>0</v>
      </c>
      <c r="G133" s="16">
        <v>6000000</v>
      </c>
    </row>
    <row r="134" spans="3:7" ht="12.75">
      <c r="C134" s="14" t="s">
        <v>231</v>
      </c>
      <c r="D134" s="15" t="s">
        <v>232</v>
      </c>
      <c r="E134" s="16">
        <v>4977752.37</v>
      </c>
      <c r="F134" s="16">
        <v>5184000</v>
      </c>
      <c r="G134" s="16">
        <v>6000000</v>
      </c>
    </row>
    <row r="135" spans="3:7" ht="12.75">
      <c r="C135" s="17" t="s">
        <v>233</v>
      </c>
      <c r="E135" s="11">
        <f>SUM(E131:E134)</f>
        <v>4981546.7700000005</v>
      </c>
      <c r="F135" s="11">
        <f>SUM(F131:F134)</f>
        <v>5918408</v>
      </c>
      <c r="G135" s="11">
        <f>SUM(G131:G134)</f>
        <v>12734408</v>
      </c>
    </row>
    <row r="136" spans="1:7" ht="12.75">
      <c r="A136" s="8" t="s">
        <v>234</v>
      </c>
      <c r="B136" s="8"/>
      <c r="C136" s="8"/>
      <c r="D136" s="20"/>
      <c r="E136" s="21">
        <f>+E135+E128+E106+E92+E79+E60+E34+E17</f>
        <v>57741071.730000004</v>
      </c>
      <c r="F136" s="21">
        <f>+F135+F128+F106+F92+F79+F60+F34+F17</f>
        <v>72646754.61</v>
      </c>
      <c r="G136" s="21">
        <f>+G135+G128+G106+G92+G79+G60+G34+G17</f>
        <v>85999590.2</v>
      </c>
    </row>
    <row r="137" spans="1:7" ht="12.75">
      <c r="A137" s="8"/>
      <c r="B137" s="8"/>
      <c r="C137" s="8"/>
      <c r="D137" s="20"/>
      <c r="E137" s="21"/>
      <c r="F137" s="21"/>
      <c r="G137" s="21"/>
    </row>
    <row r="138" spans="4:5" ht="12.75">
      <c r="D138" s="22"/>
      <c r="E138" s="23"/>
    </row>
    <row r="139" ht="12.75">
      <c r="A139" s="13" t="s">
        <v>235</v>
      </c>
    </row>
    <row r="140" spans="3:7" ht="12.75">
      <c r="C140" s="14" t="s">
        <v>236</v>
      </c>
      <c r="D140" s="15" t="s">
        <v>237</v>
      </c>
      <c r="E140" s="16">
        <v>0</v>
      </c>
      <c r="F140" s="16">
        <v>568000</v>
      </c>
      <c r="G140" s="16">
        <v>480000</v>
      </c>
    </row>
    <row r="141" spans="3:7" ht="12.75">
      <c r="C141" s="14" t="s">
        <v>238</v>
      </c>
      <c r="D141" s="15" t="s">
        <v>239</v>
      </c>
      <c r="E141" s="16">
        <v>0</v>
      </c>
      <c r="F141" s="16">
        <v>116792</v>
      </c>
      <c r="G141" s="16">
        <v>116792</v>
      </c>
    </row>
    <row r="142" spans="3:7" ht="12.75">
      <c r="C142" s="14" t="s">
        <v>240</v>
      </c>
      <c r="D142" s="15" t="s">
        <v>241</v>
      </c>
      <c r="E142" s="16">
        <v>115415.95</v>
      </c>
      <c r="F142" s="16">
        <v>236250.13</v>
      </c>
      <c r="G142" s="16">
        <v>241996.61</v>
      </c>
    </row>
    <row r="143" spans="3:7" ht="12.75">
      <c r="C143" s="14" t="s">
        <v>242</v>
      </c>
      <c r="D143" s="15" t="s">
        <v>243</v>
      </c>
      <c r="E143" s="16">
        <v>6240.01</v>
      </c>
      <c r="F143" s="16">
        <v>8000</v>
      </c>
      <c r="G143" s="16">
        <v>8000</v>
      </c>
    </row>
    <row r="144" spans="3:7" ht="12.75">
      <c r="C144" s="14" t="s">
        <v>244</v>
      </c>
      <c r="D144" s="15" t="s">
        <v>245</v>
      </c>
      <c r="E144" s="16">
        <v>1794.39</v>
      </c>
      <c r="F144" s="16">
        <v>3092</v>
      </c>
      <c r="G144" s="16">
        <v>3092</v>
      </c>
    </row>
    <row r="145" spans="3:7" ht="12.75">
      <c r="C145" s="14" t="s">
        <v>246</v>
      </c>
      <c r="D145" s="15" t="s">
        <v>247</v>
      </c>
      <c r="E145" s="16">
        <v>88878.85</v>
      </c>
      <c r="F145" s="16">
        <v>833300</v>
      </c>
      <c r="G145" s="16">
        <v>851524.54</v>
      </c>
    </row>
    <row r="146" spans="3:7" ht="12.75">
      <c r="C146" s="14" t="s">
        <v>248</v>
      </c>
      <c r="D146" s="15" t="s">
        <v>249</v>
      </c>
      <c r="E146" s="16">
        <v>111190.91</v>
      </c>
      <c r="F146" s="16">
        <v>140000</v>
      </c>
      <c r="G146" s="16">
        <v>140000</v>
      </c>
    </row>
    <row r="147" spans="3:7" ht="12.75">
      <c r="C147" s="14" t="s">
        <v>250</v>
      </c>
      <c r="D147" s="15" t="s">
        <v>251</v>
      </c>
      <c r="E147" s="16">
        <v>7807.67</v>
      </c>
      <c r="F147" s="16">
        <v>0</v>
      </c>
      <c r="G147" s="16">
        <v>15000</v>
      </c>
    </row>
    <row r="148" spans="3:7" ht="12.75">
      <c r="C148" s="14" t="s">
        <v>252</v>
      </c>
      <c r="D148" s="15" t="s">
        <v>253</v>
      </c>
      <c r="E148" s="16">
        <v>16427.11</v>
      </c>
      <c r="F148" s="16">
        <v>15000</v>
      </c>
      <c r="G148" s="16">
        <v>15000</v>
      </c>
    </row>
    <row r="149" spans="3:7" ht="12.75">
      <c r="C149" s="14" t="s">
        <v>254</v>
      </c>
      <c r="D149" s="15" t="s">
        <v>255</v>
      </c>
      <c r="E149" s="16">
        <v>0</v>
      </c>
      <c r="F149" s="16">
        <v>0</v>
      </c>
      <c r="G149" s="16">
        <v>6000</v>
      </c>
    </row>
    <row r="150" spans="3:7" ht="12.75">
      <c r="C150" s="14" t="s">
        <v>256</v>
      </c>
      <c r="D150" s="15" t="s">
        <v>257</v>
      </c>
      <c r="E150" s="16">
        <v>-89.58</v>
      </c>
      <c r="F150" s="16">
        <v>5000</v>
      </c>
      <c r="G150" s="16">
        <v>5000</v>
      </c>
    </row>
    <row r="151" spans="3:7" ht="12.75">
      <c r="C151" s="14" t="s">
        <v>258</v>
      </c>
      <c r="D151" s="15" t="s">
        <v>259</v>
      </c>
      <c r="E151" s="16">
        <v>-66.11</v>
      </c>
      <c r="F151" s="16">
        <v>5000</v>
      </c>
      <c r="G151" s="16">
        <v>5000</v>
      </c>
    </row>
    <row r="152" spans="3:7" ht="12.75">
      <c r="C152" s="14" t="s">
        <v>260</v>
      </c>
      <c r="D152" s="15" t="s">
        <v>261</v>
      </c>
      <c r="E152" s="16">
        <v>0</v>
      </c>
      <c r="F152" s="16">
        <v>0</v>
      </c>
      <c r="G152" s="16">
        <v>10000</v>
      </c>
    </row>
    <row r="153" spans="3:7" ht="12.75">
      <c r="C153" s="14" t="s">
        <v>262</v>
      </c>
      <c r="D153" s="15" t="s">
        <v>263</v>
      </c>
      <c r="E153" s="16">
        <v>378886.12</v>
      </c>
      <c r="F153" s="16">
        <v>500000.7</v>
      </c>
      <c r="G153" s="16">
        <v>250000</v>
      </c>
    </row>
    <row r="154" spans="3:7" ht="12.75">
      <c r="C154" s="14" t="s">
        <v>264</v>
      </c>
      <c r="D154" s="15" t="s">
        <v>265</v>
      </c>
      <c r="E154" s="16">
        <v>131652.75</v>
      </c>
      <c r="F154" s="16">
        <v>250000</v>
      </c>
      <c r="G154" s="16">
        <v>200000</v>
      </c>
    </row>
    <row r="155" spans="3:7" ht="12.75">
      <c r="C155" s="14" t="s">
        <v>266</v>
      </c>
      <c r="D155" s="15" t="s">
        <v>267</v>
      </c>
      <c r="E155" s="16">
        <v>618.45</v>
      </c>
      <c r="F155" s="16">
        <v>5000</v>
      </c>
      <c r="G155" s="16">
        <v>5000</v>
      </c>
    </row>
    <row r="156" spans="3:7" ht="12.75">
      <c r="C156" s="14" t="s">
        <v>268</v>
      </c>
      <c r="D156" s="15" t="s">
        <v>269</v>
      </c>
      <c r="E156" s="16">
        <v>1711.16</v>
      </c>
      <c r="F156" s="16">
        <v>5000</v>
      </c>
      <c r="G156" s="16">
        <v>7000</v>
      </c>
    </row>
    <row r="157" spans="3:7" ht="12.75">
      <c r="C157" s="14" t="s">
        <v>270</v>
      </c>
      <c r="D157" s="15" t="s">
        <v>271</v>
      </c>
      <c r="E157" s="16">
        <v>20501.65</v>
      </c>
      <c r="F157" s="16">
        <v>40000</v>
      </c>
      <c r="G157" s="16">
        <v>35000</v>
      </c>
    </row>
    <row r="158" spans="3:7" ht="12.75">
      <c r="C158" s="14" t="s">
        <v>272</v>
      </c>
      <c r="D158" s="15" t="s">
        <v>273</v>
      </c>
      <c r="E158" s="16">
        <v>2306.56</v>
      </c>
      <c r="F158" s="16">
        <v>5000</v>
      </c>
      <c r="G158" s="16">
        <v>5000</v>
      </c>
    </row>
    <row r="159" spans="3:7" ht="12.75">
      <c r="C159" s="14" t="s">
        <v>274</v>
      </c>
      <c r="D159" s="15" t="s">
        <v>275</v>
      </c>
      <c r="E159" s="16">
        <v>18104.35</v>
      </c>
      <c r="F159" s="16">
        <v>0</v>
      </c>
      <c r="G159" s="16">
        <v>8021.66</v>
      </c>
    </row>
    <row r="160" spans="3:7" ht="12.75">
      <c r="C160" s="14" t="s">
        <v>276</v>
      </c>
      <c r="D160" s="15" t="s">
        <v>277</v>
      </c>
      <c r="E160" s="16">
        <v>27421.54</v>
      </c>
      <c r="F160" s="16">
        <v>40000</v>
      </c>
      <c r="G160" s="16">
        <v>35000</v>
      </c>
    </row>
    <row r="161" spans="3:7" ht="12.75">
      <c r="C161" s="19" t="s">
        <v>278</v>
      </c>
      <c r="D161" s="15"/>
      <c r="E161" s="16"/>
      <c r="F161" s="16"/>
      <c r="G161" s="16"/>
    </row>
    <row r="162" spans="3:7" ht="12.75">
      <c r="C162" s="14" t="s">
        <v>279</v>
      </c>
      <c r="D162" s="15" t="s">
        <v>280</v>
      </c>
      <c r="E162" s="16">
        <v>0</v>
      </c>
      <c r="F162" s="16">
        <v>5000</v>
      </c>
      <c r="G162" s="16">
        <v>5000</v>
      </c>
    </row>
    <row r="163" spans="3:7" ht="12.75">
      <c r="C163" s="14" t="s">
        <v>281</v>
      </c>
      <c r="D163" s="15" t="s">
        <v>282</v>
      </c>
      <c r="E163" s="16">
        <v>4934.85</v>
      </c>
      <c r="F163" s="16">
        <v>5000</v>
      </c>
      <c r="G163" s="16">
        <v>5000</v>
      </c>
    </row>
    <row r="164" spans="3:7" ht="12.75">
      <c r="C164" s="14" t="s">
        <v>283</v>
      </c>
      <c r="D164" s="15" t="s">
        <v>284</v>
      </c>
      <c r="E164" s="16">
        <v>4046704.36</v>
      </c>
      <c r="F164" s="16">
        <v>6572000</v>
      </c>
      <c r="G164" s="16">
        <v>6000000</v>
      </c>
    </row>
    <row r="165" spans="1:7" ht="12.75">
      <c r="A165" s="24" t="s">
        <v>285</v>
      </c>
      <c r="B165" s="8"/>
      <c r="C165" s="8"/>
      <c r="D165" s="20"/>
      <c r="E165" s="21">
        <f>SUM(E140:E164)</f>
        <v>4980440.99</v>
      </c>
      <c r="F165" s="21">
        <f>SUM(F140:F164)</f>
        <v>9357434.83</v>
      </c>
      <c r="G165" s="21">
        <f>SUM(G140:G164)</f>
        <v>8452426.81</v>
      </c>
    </row>
    <row r="166" spans="1:7" ht="12.75">
      <c r="A166" s="24"/>
      <c r="B166" s="8"/>
      <c r="C166" s="8"/>
      <c r="D166" s="20"/>
      <c r="E166" s="21"/>
      <c r="F166" s="21"/>
      <c r="G166" s="21"/>
    </row>
    <row r="167" spans="5:7" ht="12.75">
      <c r="E167" s="23"/>
      <c r="F167" s="23"/>
      <c r="G167" s="23"/>
    </row>
    <row r="168" spans="1:5" ht="12.75">
      <c r="A168" s="8" t="s">
        <v>286</v>
      </c>
      <c r="D168" s="22"/>
      <c r="E168" s="23"/>
    </row>
    <row r="169" ht="12.75">
      <c r="C169" s="13" t="s">
        <v>287</v>
      </c>
    </row>
    <row r="170" spans="3:7" ht="12.75">
      <c r="C170" s="14" t="s">
        <v>288</v>
      </c>
      <c r="D170" s="15" t="s">
        <v>289</v>
      </c>
      <c r="E170" s="16">
        <v>0</v>
      </c>
      <c r="F170" s="16">
        <v>297519.24</v>
      </c>
      <c r="G170" s="16">
        <v>0</v>
      </c>
    </row>
    <row r="171" spans="3:7" ht="12.75">
      <c r="C171" s="14" t="s">
        <v>290</v>
      </c>
      <c r="D171" s="15" t="s">
        <v>291</v>
      </c>
      <c r="E171" s="16">
        <v>2387.53</v>
      </c>
      <c r="F171" s="16">
        <v>42000</v>
      </c>
      <c r="G171" s="16">
        <v>61000</v>
      </c>
    </row>
    <row r="172" spans="3:7" ht="12.75">
      <c r="C172" s="14" t="s">
        <v>292</v>
      </c>
      <c r="D172" s="15" t="s">
        <v>293</v>
      </c>
      <c r="E172" s="16">
        <v>718432.35</v>
      </c>
      <c r="F172" s="16">
        <v>703000</v>
      </c>
      <c r="G172" s="16">
        <v>730000</v>
      </c>
    </row>
    <row r="173" spans="3:7" ht="12.75">
      <c r="C173" s="14" t="s">
        <v>294</v>
      </c>
      <c r="D173" s="15" t="s">
        <v>295</v>
      </c>
      <c r="E173" s="16">
        <v>1004.85</v>
      </c>
      <c r="F173" s="16">
        <v>1012</v>
      </c>
      <c r="G173" s="16">
        <v>1012</v>
      </c>
    </row>
    <row r="174" spans="3:7" ht="12.75">
      <c r="C174" s="14" t="s">
        <v>296</v>
      </c>
      <c r="D174" s="15" t="s">
        <v>297</v>
      </c>
      <c r="E174" s="16">
        <v>21026.32</v>
      </c>
      <c r="F174" s="16">
        <v>500000</v>
      </c>
      <c r="G174" s="16">
        <v>500000</v>
      </c>
    </row>
    <row r="175" spans="3:7" ht="12.75">
      <c r="C175" s="14" t="s">
        <v>298</v>
      </c>
      <c r="D175" s="15" t="s">
        <v>299</v>
      </c>
      <c r="E175" s="16">
        <v>7329.64</v>
      </c>
      <c r="F175" s="16">
        <v>58919.84</v>
      </c>
      <c r="G175" s="16">
        <v>29605.07</v>
      </c>
    </row>
    <row r="176" spans="3:7" ht="12.75">
      <c r="C176" s="14" t="s">
        <v>300</v>
      </c>
      <c r="D176" s="15" t="s">
        <v>301</v>
      </c>
      <c r="E176" s="16">
        <v>56475.77</v>
      </c>
      <c r="F176" s="16">
        <v>50000</v>
      </c>
      <c r="G176" s="16">
        <v>50000</v>
      </c>
    </row>
    <row r="177" spans="3:7" ht="12.75">
      <c r="C177" s="14" t="s">
        <v>302</v>
      </c>
      <c r="D177" s="15" t="s">
        <v>303</v>
      </c>
      <c r="E177" s="16">
        <v>112374.23</v>
      </c>
      <c r="F177" s="16">
        <v>75000</v>
      </c>
      <c r="G177" s="16">
        <v>75000</v>
      </c>
    </row>
    <row r="178" spans="3:7" ht="12.75">
      <c r="C178" s="14" t="s">
        <v>304</v>
      </c>
      <c r="D178" s="15" t="s">
        <v>305</v>
      </c>
      <c r="E178" s="16">
        <v>28771.08</v>
      </c>
      <c r="F178" s="16">
        <v>31751.51</v>
      </c>
      <c r="G178" s="16">
        <v>32815.81</v>
      </c>
    </row>
    <row r="179" spans="3:7" ht="12.75">
      <c r="C179" s="14" t="s">
        <v>306</v>
      </c>
      <c r="D179" s="15" t="s">
        <v>307</v>
      </c>
      <c r="E179" s="16">
        <v>2668.64</v>
      </c>
      <c r="F179" s="16">
        <v>4080.63</v>
      </c>
      <c r="G179" s="16">
        <v>4083.63</v>
      </c>
    </row>
    <row r="180" spans="3:7" ht="12.75">
      <c r="C180" s="14" t="s">
        <v>308</v>
      </c>
      <c r="D180" s="15" t="s">
        <v>309</v>
      </c>
      <c r="E180" s="16">
        <v>9995.66</v>
      </c>
      <c r="F180" s="16">
        <v>5000</v>
      </c>
      <c r="G180" s="16">
        <v>5000</v>
      </c>
    </row>
    <row r="181" spans="3:7" ht="12.75">
      <c r="C181" s="14" t="s">
        <v>310</v>
      </c>
      <c r="D181" s="15" t="s">
        <v>311</v>
      </c>
      <c r="E181" s="16">
        <v>-42760.77</v>
      </c>
      <c r="F181" s="16">
        <v>80000</v>
      </c>
      <c r="G181" s="16">
        <v>60000</v>
      </c>
    </row>
    <row r="182" spans="3:7" ht="12.75">
      <c r="C182" s="14" t="s">
        <v>312</v>
      </c>
      <c r="D182" s="15" t="s">
        <v>313</v>
      </c>
      <c r="E182" s="16">
        <v>32136.86</v>
      </c>
      <c r="F182" s="16">
        <v>50000</v>
      </c>
      <c r="G182" s="16">
        <v>40000</v>
      </c>
    </row>
    <row r="183" spans="3:7" ht="12.75">
      <c r="C183" s="17" t="s">
        <v>314</v>
      </c>
      <c r="E183" s="11">
        <f>SUM(E170:E182)</f>
        <v>949842.1599999999</v>
      </c>
      <c r="F183" s="11">
        <f>SUM(F170:F182)</f>
        <v>1898283.22</v>
      </c>
      <c r="G183" s="11">
        <f>SUM(G170:G182)</f>
        <v>1588516.51</v>
      </c>
    </row>
    <row r="184" spans="5:7" ht="12.75">
      <c r="E184" s="18"/>
      <c r="F184" s="18"/>
      <c r="G184" s="18"/>
    </row>
    <row r="185" ht="12.75">
      <c r="C185" s="13" t="s">
        <v>315</v>
      </c>
    </row>
    <row r="186" spans="3:7" ht="12.75">
      <c r="C186" s="14" t="s">
        <v>316</v>
      </c>
      <c r="D186" s="15" t="s">
        <v>317</v>
      </c>
      <c r="E186" s="16">
        <v>474297.39</v>
      </c>
      <c r="F186" s="16">
        <v>492247.02</v>
      </c>
      <c r="G186" s="16">
        <v>509404.26</v>
      </c>
    </row>
    <row r="187" spans="3:7" ht="12.75">
      <c r="C187" s="14" t="s">
        <v>318</v>
      </c>
      <c r="D187" s="15" t="s">
        <v>319</v>
      </c>
      <c r="E187" s="16">
        <v>41504.31</v>
      </c>
      <c r="F187" s="16">
        <v>25000</v>
      </c>
      <c r="G187" s="16">
        <v>25000</v>
      </c>
    </row>
    <row r="188" spans="3:7" ht="12.75">
      <c r="C188" s="17" t="s">
        <v>320</v>
      </c>
      <c r="E188" s="11">
        <f>SUM(E186:E187)</f>
        <v>515801.7</v>
      </c>
      <c r="F188" s="11">
        <f>SUM(F186:F187)</f>
        <v>517247.02</v>
      </c>
      <c r="G188" s="11">
        <f>SUM(G186:G187)</f>
        <v>534404.26</v>
      </c>
    </row>
    <row r="189" spans="5:7" ht="12.75">
      <c r="E189" s="18"/>
      <c r="F189" s="18"/>
      <c r="G189" s="18"/>
    </row>
    <row r="190" ht="12.75">
      <c r="C190" s="13" t="s">
        <v>321</v>
      </c>
    </row>
    <row r="191" spans="3:7" ht="12.75">
      <c r="C191" s="14" t="s">
        <v>322</v>
      </c>
      <c r="D191" s="15" t="s">
        <v>323</v>
      </c>
      <c r="E191" s="16">
        <v>13598.28</v>
      </c>
      <c r="F191" s="16">
        <v>82910.16</v>
      </c>
      <c r="G191" s="16">
        <v>0</v>
      </c>
    </row>
    <row r="192" spans="3:7" ht="12.75">
      <c r="C192" s="14" t="s">
        <v>324</v>
      </c>
      <c r="D192" s="15" t="s">
        <v>325</v>
      </c>
      <c r="E192" s="16">
        <v>1030.93</v>
      </c>
      <c r="F192" s="16">
        <v>116020</v>
      </c>
      <c r="G192" s="16">
        <v>116020</v>
      </c>
    </row>
    <row r="193" spans="3:7" ht="12.75">
      <c r="C193" s="14" t="s">
        <v>326</v>
      </c>
      <c r="D193" s="15" t="s">
        <v>327</v>
      </c>
      <c r="E193" s="16">
        <v>206071.68</v>
      </c>
      <c r="F193" s="16">
        <v>165000</v>
      </c>
      <c r="G193" s="16">
        <v>165000</v>
      </c>
    </row>
    <row r="194" spans="3:7" ht="12.75">
      <c r="C194" s="14" t="s">
        <v>328</v>
      </c>
      <c r="D194" s="15" t="s">
        <v>329</v>
      </c>
      <c r="E194" s="16">
        <v>2809.04</v>
      </c>
      <c r="F194" s="16">
        <v>1000</v>
      </c>
      <c r="G194" s="16">
        <v>500000</v>
      </c>
    </row>
    <row r="195" spans="3:7" ht="12.75">
      <c r="C195" s="14" t="s">
        <v>330</v>
      </c>
      <c r="D195" s="15" t="s">
        <v>331</v>
      </c>
      <c r="E195" s="16">
        <v>-11858.41</v>
      </c>
      <c r="F195" s="16">
        <v>0</v>
      </c>
      <c r="G195" s="16">
        <v>1000</v>
      </c>
    </row>
    <row r="196" spans="3:7" ht="12.75">
      <c r="C196" s="14" t="s">
        <v>332</v>
      </c>
      <c r="D196" s="15" t="s">
        <v>333</v>
      </c>
      <c r="E196" s="16">
        <v>19217.69</v>
      </c>
      <c r="F196" s="16">
        <v>0</v>
      </c>
      <c r="G196" s="16">
        <v>50000</v>
      </c>
    </row>
    <row r="197" spans="3:7" ht="12.75">
      <c r="C197" s="14" t="s">
        <v>334</v>
      </c>
      <c r="D197" s="15" t="s">
        <v>335</v>
      </c>
      <c r="E197" s="16">
        <v>0</v>
      </c>
      <c r="F197" s="16">
        <v>0</v>
      </c>
      <c r="G197" s="16">
        <v>50000</v>
      </c>
    </row>
    <row r="198" spans="3:7" ht="12.75">
      <c r="C198" s="14" t="s">
        <v>336</v>
      </c>
      <c r="D198" s="15" t="s">
        <v>337</v>
      </c>
      <c r="E198" s="16">
        <v>14762342.81</v>
      </c>
      <c r="F198" s="16">
        <v>12500000</v>
      </c>
      <c r="G198" s="16">
        <v>17000000</v>
      </c>
    </row>
    <row r="199" spans="3:7" ht="12.75">
      <c r="C199" s="17" t="s">
        <v>338</v>
      </c>
      <c r="E199" s="11">
        <f>SUM(E191:E198)</f>
        <v>14993212.020000001</v>
      </c>
      <c r="F199" s="11">
        <f>SUM(F191:F198)</f>
        <v>12864930.16</v>
      </c>
      <c r="G199" s="11">
        <f>SUM(G191:G198)</f>
        <v>17882020</v>
      </c>
    </row>
    <row r="200" spans="1:7" ht="12.75">
      <c r="A200" s="8" t="s">
        <v>339</v>
      </c>
      <c r="B200" s="8"/>
      <c r="C200" s="8"/>
      <c r="D200" s="20"/>
      <c r="E200" s="25">
        <f>+E199+E188+E183</f>
        <v>16458855.88</v>
      </c>
      <c r="F200" s="25">
        <f>+F199+F188+F183</f>
        <v>15280460.4</v>
      </c>
      <c r="G200" s="25">
        <f>+G199+G188+G183</f>
        <v>20004940.770000003</v>
      </c>
    </row>
    <row r="202" spans="4:5" ht="12.75">
      <c r="D202" s="22"/>
      <c r="E202" s="23"/>
    </row>
    <row r="203" ht="12.75">
      <c r="A203" s="13" t="s">
        <v>340</v>
      </c>
    </row>
    <row r="204" spans="3:7" ht="12.75">
      <c r="C204" s="14" t="s">
        <v>341</v>
      </c>
      <c r="D204" s="15" t="s">
        <v>342</v>
      </c>
      <c r="E204" s="16">
        <v>4413026.99</v>
      </c>
      <c r="F204" s="16">
        <v>4813265.7</v>
      </c>
      <c r="G204" s="16">
        <v>4949059.49</v>
      </c>
    </row>
    <row r="205" spans="3:7" ht="12.75">
      <c r="C205" s="14" t="s">
        <v>343</v>
      </c>
      <c r="D205" s="15" t="s">
        <v>344</v>
      </c>
      <c r="E205" s="16">
        <v>485274.23</v>
      </c>
      <c r="F205" s="16">
        <v>556253.79</v>
      </c>
      <c r="G205" s="16">
        <v>574406.43</v>
      </c>
    </row>
    <row r="206" spans="3:7" ht="12.75">
      <c r="C206" s="14" t="s">
        <v>345</v>
      </c>
      <c r="D206" s="15" t="s">
        <v>346</v>
      </c>
      <c r="E206" s="16">
        <v>208298.83</v>
      </c>
      <c r="F206" s="16">
        <v>220649.98</v>
      </c>
      <c r="G206" s="16">
        <v>228531.17</v>
      </c>
    </row>
    <row r="207" spans="3:7" ht="12.75">
      <c r="C207" s="14" t="s">
        <v>347</v>
      </c>
      <c r="D207" s="15" t="s">
        <v>348</v>
      </c>
      <c r="E207" s="16">
        <v>158056.63</v>
      </c>
      <c r="F207" s="16">
        <v>196648.03</v>
      </c>
      <c r="G207" s="16">
        <v>202068.34</v>
      </c>
    </row>
    <row r="208" spans="3:7" ht="12.75">
      <c r="C208" s="14" t="s">
        <v>349</v>
      </c>
      <c r="D208" s="15" t="s">
        <v>350</v>
      </c>
      <c r="E208" s="16">
        <v>0</v>
      </c>
      <c r="F208" s="16">
        <v>14000</v>
      </c>
      <c r="G208" s="16">
        <v>0</v>
      </c>
    </row>
    <row r="209" spans="1:7" ht="12.75">
      <c r="A209" s="24" t="s">
        <v>351</v>
      </c>
      <c r="B209" s="8"/>
      <c r="C209" s="8"/>
      <c r="D209" s="20"/>
      <c r="E209" s="21">
        <f>SUM(E204:E208)</f>
        <v>5264656.680000001</v>
      </c>
      <c r="F209" s="21">
        <f>SUM(F204:F208)</f>
        <v>5800817.500000001</v>
      </c>
      <c r="G209" s="21">
        <f>SUM(G204:G208)</f>
        <v>5954065.43</v>
      </c>
    </row>
    <row r="210" spans="1:7" ht="12.75">
      <c r="A210" s="24"/>
      <c r="B210" s="8"/>
      <c r="C210" s="8"/>
      <c r="D210" s="20"/>
      <c r="E210" s="21"/>
      <c r="F210" s="21"/>
      <c r="G210" s="21"/>
    </row>
    <row r="211" spans="5:7" ht="12.75">
      <c r="E211" s="23"/>
      <c r="F211" s="23"/>
      <c r="G211" s="23"/>
    </row>
    <row r="212" spans="5:7" ht="12.75">
      <c r="E212" s="23"/>
      <c r="F212" s="23"/>
      <c r="G212" s="23"/>
    </row>
    <row r="213" spans="5:7" ht="12.75">
      <c r="E213" s="23"/>
      <c r="F213" s="23"/>
      <c r="G213" s="23"/>
    </row>
    <row r="214" spans="1:5" ht="12.75">
      <c r="A214" s="8" t="s">
        <v>352</v>
      </c>
      <c r="D214" s="22"/>
      <c r="E214" s="23"/>
    </row>
    <row r="215" ht="12.75">
      <c r="C215" s="13" t="s">
        <v>353</v>
      </c>
    </row>
    <row r="216" spans="3:7" ht="12.75">
      <c r="C216" s="14" t="s">
        <v>354</v>
      </c>
      <c r="D216" s="15" t="s">
        <v>355</v>
      </c>
      <c r="E216" s="16">
        <v>0</v>
      </c>
      <c r="F216" s="16">
        <v>0</v>
      </c>
      <c r="G216" s="16">
        <v>92000</v>
      </c>
    </row>
    <row r="217" spans="3:7" ht="12.75">
      <c r="C217" s="14" t="s">
        <v>356</v>
      </c>
      <c r="D217" s="15" t="s">
        <v>357</v>
      </c>
      <c r="E217" s="16">
        <v>0</v>
      </c>
      <c r="F217" s="16">
        <v>0</v>
      </c>
      <c r="G217" s="16">
        <v>283000</v>
      </c>
    </row>
    <row r="218" spans="3:7" ht="12.75">
      <c r="C218" s="14" t="s">
        <v>358</v>
      </c>
      <c r="D218" s="15" t="s">
        <v>359</v>
      </c>
      <c r="E218" s="16">
        <v>0</v>
      </c>
      <c r="F218" s="16">
        <v>0</v>
      </c>
      <c r="G218" s="16">
        <v>125000</v>
      </c>
    </row>
    <row r="219" spans="3:7" ht="12.75">
      <c r="C219" s="17" t="s">
        <v>360</v>
      </c>
      <c r="E219" s="18">
        <f>SUM(E216:E218)</f>
        <v>0</v>
      </c>
      <c r="F219" s="18">
        <f>SUM(F216:F218)</f>
        <v>0</v>
      </c>
      <c r="G219" s="18">
        <f>SUM(G216:G218)</f>
        <v>500000</v>
      </c>
    </row>
    <row r="221" ht="12.75">
      <c r="C221" s="13" t="s">
        <v>361</v>
      </c>
    </row>
    <row r="222" spans="3:7" ht="12.75">
      <c r="C222" s="14" t="s">
        <v>362</v>
      </c>
      <c r="D222" s="15" t="s">
        <v>363</v>
      </c>
      <c r="E222" s="16">
        <v>28590.38</v>
      </c>
      <c r="F222" s="16">
        <v>21000</v>
      </c>
      <c r="G222" s="16">
        <v>21000</v>
      </c>
    </row>
    <row r="224" ht="12.75">
      <c r="C224" s="13" t="s">
        <v>364</v>
      </c>
    </row>
    <row r="225" spans="3:7" ht="12.75">
      <c r="C225" s="14" t="s">
        <v>365</v>
      </c>
      <c r="D225" s="15" t="s">
        <v>366</v>
      </c>
      <c r="E225" s="16">
        <v>21111.74</v>
      </c>
      <c r="F225" s="16">
        <v>20000</v>
      </c>
      <c r="G225" s="16">
        <v>20000</v>
      </c>
    </row>
    <row r="226" spans="3:7" ht="12.75">
      <c r="C226" s="14" t="s">
        <v>367</v>
      </c>
      <c r="D226" s="15" t="s">
        <v>368</v>
      </c>
      <c r="E226" s="16">
        <v>466256.75</v>
      </c>
      <c r="F226" s="16">
        <v>483930.48</v>
      </c>
      <c r="G226" s="16">
        <v>498406.39</v>
      </c>
    </row>
    <row r="227" spans="3:7" ht="12.75">
      <c r="C227" s="14" t="s">
        <v>369</v>
      </c>
      <c r="D227" s="15" t="s">
        <v>370</v>
      </c>
      <c r="E227" s="16">
        <v>8346.03</v>
      </c>
      <c r="F227" s="16">
        <v>9579.06</v>
      </c>
      <c r="G227" s="16">
        <v>10584.58</v>
      </c>
    </row>
    <row r="228" spans="3:7" ht="12.75">
      <c r="C228" s="14" t="s">
        <v>371</v>
      </c>
      <c r="D228" s="15" t="s">
        <v>372</v>
      </c>
      <c r="E228" s="16">
        <v>80659.91</v>
      </c>
      <c r="F228" s="16">
        <v>130000</v>
      </c>
      <c r="G228" s="16">
        <v>130000</v>
      </c>
    </row>
    <row r="229" spans="3:7" ht="12.75">
      <c r="C229" s="14" t="s">
        <v>373</v>
      </c>
      <c r="D229" s="15" t="s">
        <v>374</v>
      </c>
      <c r="E229" s="16">
        <v>458520.64</v>
      </c>
      <c r="F229" s="16">
        <v>484352.42</v>
      </c>
      <c r="G229" s="16">
        <v>491778.35</v>
      </c>
    </row>
    <row r="230" spans="3:7" ht="12.75">
      <c r="C230" s="17" t="s">
        <v>375</v>
      </c>
      <c r="E230" s="11">
        <f>SUM(E225:E229)</f>
        <v>1034895.0700000001</v>
      </c>
      <c r="F230" s="11">
        <f>SUM(F225:F229)</f>
        <v>1127861.96</v>
      </c>
      <c r="G230" s="11">
        <f>SUM(G225:G229)</f>
        <v>1150769.3199999998</v>
      </c>
    </row>
    <row r="231" spans="5:7" ht="12.75">
      <c r="E231" s="18"/>
      <c r="F231" s="18"/>
      <c r="G231" s="18"/>
    </row>
    <row r="232" ht="12.75">
      <c r="C232" s="13" t="s">
        <v>376</v>
      </c>
    </row>
    <row r="233" spans="3:7" ht="12.75">
      <c r="C233" s="14" t="s">
        <v>377</v>
      </c>
      <c r="D233" s="15" t="s">
        <v>378</v>
      </c>
      <c r="E233" s="16">
        <v>545622.67</v>
      </c>
      <c r="F233" s="16">
        <v>578158.75</v>
      </c>
      <c r="G233" s="16">
        <v>593235.64</v>
      </c>
    </row>
    <row r="235" ht="12.75">
      <c r="C235" s="13" t="s">
        <v>379</v>
      </c>
    </row>
    <row r="236" spans="3:7" ht="12.75">
      <c r="C236" s="14" t="s">
        <v>380</v>
      </c>
      <c r="D236" s="15" t="s">
        <v>381</v>
      </c>
      <c r="E236" s="16">
        <v>562339.45</v>
      </c>
      <c r="F236" s="16">
        <v>469984.37</v>
      </c>
      <c r="G236" s="16">
        <v>475744.8</v>
      </c>
    </row>
    <row r="238" ht="12.75">
      <c r="C238" s="13" t="s">
        <v>382</v>
      </c>
    </row>
    <row r="239" spans="3:7" ht="12.75">
      <c r="C239" s="14" t="s">
        <v>383</v>
      </c>
      <c r="D239" s="15" t="s">
        <v>384</v>
      </c>
      <c r="E239" s="16">
        <v>110035.9</v>
      </c>
      <c r="F239" s="16">
        <v>107699.76</v>
      </c>
      <c r="G239" s="16">
        <v>110494.14</v>
      </c>
    </row>
    <row r="240" spans="3:7" ht="12.75">
      <c r="C240" s="14" t="s">
        <v>385</v>
      </c>
      <c r="D240" s="15" t="s">
        <v>386</v>
      </c>
      <c r="E240" s="16">
        <v>348711.02</v>
      </c>
      <c r="F240" s="16">
        <v>171591.41</v>
      </c>
      <c r="G240" s="16">
        <v>179342.97</v>
      </c>
    </row>
    <row r="241" spans="3:7" ht="12.75">
      <c r="C241" s="14" t="s">
        <v>387</v>
      </c>
      <c r="D241" s="15" t="s">
        <v>388</v>
      </c>
      <c r="E241" s="16">
        <v>291925.58</v>
      </c>
      <c r="F241" s="16">
        <v>284000</v>
      </c>
      <c r="G241" s="16">
        <v>240000</v>
      </c>
    </row>
    <row r="242" spans="3:7" ht="12.75">
      <c r="C242" s="14" t="s">
        <v>389</v>
      </c>
      <c r="D242" s="15" t="s">
        <v>390</v>
      </c>
      <c r="E242" s="16">
        <v>272336.45</v>
      </c>
      <c r="F242" s="16">
        <v>281276.66</v>
      </c>
      <c r="G242" s="16">
        <v>357150.59</v>
      </c>
    </row>
    <row r="243" spans="3:7" ht="12.75">
      <c r="C243" s="14" t="s">
        <v>391</v>
      </c>
      <c r="D243" s="15" t="s">
        <v>392</v>
      </c>
      <c r="E243" s="16">
        <v>529900.64</v>
      </c>
      <c r="F243" s="16">
        <v>496485.69</v>
      </c>
      <c r="G243" s="16">
        <v>511085.44</v>
      </c>
    </row>
    <row r="244" spans="3:7" ht="12.75">
      <c r="C244" s="14" t="s">
        <v>393</v>
      </c>
      <c r="D244" s="15" t="s">
        <v>394</v>
      </c>
      <c r="E244" s="16">
        <v>43092.16</v>
      </c>
      <c r="F244" s="16">
        <v>65722.87</v>
      </c>
      <c r="G244" s="16">
        <v>65760.14</v>
      </c>
    </row>
    <row r="245" spans="3:7" ht="12.75">
      <c r="C245" s="14" t="s">
        <v>395</v>
      </c>
      <c r="D245" s="15" t="s">
        <v>396</v>
      </c>
      <c r="E245" s="16">
        <v>371289.56</v>
      </c>
      <c r="F245" s="16">
        <v>375230.3</v>
      </c>
      <c r="G245" s="16">
        <v>460855.38</v>
      </c>
    </row>
    <row r="246" spans="3:7" ht="12.75">
      <c r="C246" s="14" t="s">
        <v>397</v>
      </c>
      <c r="D246" s="15" t="s">
        <v>398</v>
      </c>
      <c r="E246" s="16">
        <v>101207.44</v>
      </c>
      <c r="F246" s="16">
        <v>78797.94</v>
      </c>
      <c r="G246" s="16">
        <v>82004.09</v>
      </c>
    </row>
    <row r="247" spans="3:7" ht="12.75">
      <c r="C247" s="14" t="s">
        <v>399</v>
      </c>
      <c r="D247" s="15" t="s">
        <v>400</v>
      </c>
      <c r="E247" s="16">
        <v>755474.06</v>
      </c>
      <c r="F247" s="16">
        <v>671615.86</v>
      </c>
      <c r="G247" s="16">
        <v>696847.37</v>
      </c>
    </row>
    <row r="248" spans="3:7" ht="12.75">
      <c r="C248" s="14" t="s">
        <v>401</v>
      </c>
      <c r="D248" s="15" t="s">
        <v>402</v>
      </c>
      <c r="E248" s="16">
        <v>640896.83</v>
      </c>
      <c r="F248" s="16">
        <v>794377.32</v>
      </c>
      <c r="G248" s="16">
        <v>877418.57</v>
      </c>
    </row>
    <row r="249" spans="3:7" ht="12.75">
      <c r="C249" s="14" t="s">
        <v>403</v>
      </c>
      <c r="D249" s="15" t="s">
        <v>404</v>
      </c>
      <c r="E249" s="16">
        <v>464714.23</v>
      </c>
      <c r="F249" s="16">
        <v>404430.24</v>
      </c>
      <c r="G249" s="16">
        <v>414849.27</v>
      </c>
    </row>
    <row r="250" spans="3:7" ht="12.75">
      <c r="C250" s="14" t="s">
        <v>405</v>
      </c>
      <c r="D250" s="15" t="s">
        <v>406</v>
      </c>
      <c r="E250" s="16">
        <v>768506.1</v>
      </c>
      <c r="F250" s="16">
        <v>768124.27</v>
      </c>
      <c r="G250" s="16">
        <v>809198.51</v>
      </c>
    </row>
    <row r="251" spans="3:7" ht="12.75">
      <c r="C251" s="14" t="s">
        <v>407</v>
      </c>
      <c r="D251" s="15" t="s">
        <v>408</v>
      </c>
      <c r="E251" s="16">
        <v>246704.78</v>
      </c>
      <c r="F251" s="16">
        <v>208404.84</v>
      </c>
      <c r="G251" s="16">
        <v>355456.58</v>
      </c>
    </row>
    <row r="252" spans="3:7" ht="12.75">
      <c r="C252" s="17" t="s">
        <v>409</v>
      </c>
      <c r="E252" s="11">
        <f>SUM(E239:E251)</f>
        <v>4944794.75</v>
      </c>
      <c r="F252" s="11">
        <f>SUM(F239:F251)</f>
        <v>4707757.16</v>
      </c>
      <c r="G252" s="11">
        <f>SUM(G239:G251)</f>
        <v>5160463.05</v>
      </c>
    </row>
    <row r="253" spans="5:7" ht="12.75">
      <c r="E253" s="18"/>
      <c r="F253" s="18"/>
      <c r="G253" s="18"/>
    </row>
    <row r="254" ht="12.75">
      <c r="C254" s="13" t="s">
        <v>410</v>
      </c>
    </row>
    <row r="255" spans="3:7" ht="12.75">
      <c r="C255" s="14" t="s">
        <v>411</v>
      </c>
      <c r="D255" s="15" t="s">
        <v>412</v>
      </c>
      <c r="E255" s="16">
        <v>0</v>
      </c>
      <c r="F255" s="16">
        <v>0</v>
      </c>
      <c r="G255" s="16">
        <v>1667167.39</v>
      </c>
    </row>
    <row r="256" spans="3:7" ht="12.75">
      <c r="C256" s="14" t="s">
        <v>413</v>
      </c>
      <c r="D256" s="15" t="s">
        <v>414</v>
      </c>
      <c r="E256" s="16">
        <v>40796.21</v>
      </c>
      <c r="F256" s="16">
        <v>173000</v>
      </c>
      <c r="G256" s="16">
        <v>85000</v>
      </c>
    </row>
    <row r="257" spans="3:7" ht="12.75">
      <c r="C257" s="14" t="s">
        <v>415</v>
      </c>
      <c r="D257" s="15" t="s">
        <v>416</v>
      </c>
      <c r="E257" s="16">
        <v>25689.52</v>
      </c>
      <c r="F257" s="16">
        <v>40000</v>
      </c>
      <c r="G257" s="16">
        <v>40000</v>
      </c>
    </row>
    <row r="258" spans="3:7" ht="12.75">
      <c r="C258" s="17" t="s">
        <v>417</v>
      </c>
      <c r="E258" s="11">
        <f>SUM(E255:E257)</f>
        <v>66485.73</v>
      </c>
      <c r="F258" s="11">
        <f>SUM(F255:F257)</f>
        <v>213000</v>
      </c>
      <c r="G258" s="11">
        <f>SUM(G255:G257)</f>
        <v>1792167.39</v>
      </c>
    </row>
    <row r="259" spans="1:7" ht="12.75">
      <c r="A259" s="8" t="s">
        <v>418</v>
      </c>
      <c r="B259" s="8"/>
      <c r="C259" s="8"/>
      <c r="D259" s="20"/>
      <c r="E259" s="25">
        <f>+E258+E252+E236+E233+E230+E222+E219</f>
        <v>7182728.050000001</v>
      </c>
      <c r="F259" s="25">
        <f>+F258+F252+F236+F233+F230+F222+F219</f>
        <v>7117762.24</v>
      </c>
      <c r="G259" s="25">
        <f>+G258+G252+G236+G233+G230+G222+G219</f>
        <v>9693380.2</v>
      </c>
    </row>
    <row r="260" spans="1:7" ht="12.75">
      <c r="A260" s="8"/>
      <c r="B260" s="8"/>
      <c r="C260" s="8"/>
      <c r="D260" s="20"/>
      <c r="E260" s="25"/>
      <c r="F260" s="25"/>
      <c r="G260" s="25"/>
    </row>
    <row r="261" spans="1:7" ht="12.75">
      <c r="A261" s="8"/>
      <c r="B261" s="8"/>
      <c r="C261" s="8"/>
      <c r="D261" s="20"/>
      <c r="E261" s="25"/>
      <c r="F261" s="25"/>
      <c r="G261" s="25"/>
    </row>
    <row r="262" spans="1:5" ht="12.75">
      <c r="A262" s="8" t="s">
        <v>419</v>
      </c>
      <c r="D262" s="22"/>
      <c r="E262" s="23"/>
    </row>
    <row r="263" ht="12.75">
      <c r="C263" s="13" t="s">
        <v>420</v>
      </c>
    </row>
    <row r="264" spans="3:7" ht="12.75">
      <c r="C264" s="14" t="s">
        <v>421</v>
      </c>
      <c r="D264" s="15" t="s">
        <v>422</v>
      </c>
      <c r="E264" s="16">
        <v>81141.85</v>
      </c>
      <c r="F264" s="16">
        <v>73222</v>
      </c>
      <c r="G264" s="16">
        <v>87000</v>
      </c>
    </row>
    <row r="265" spans="3:7" ht="12.75">
      <c r="C265" s="14" t="s">
        <v>423</v>
      </c>
      <c r="D265" s="15" t="s">
        <v>424</v>
      </c>
      <c r="E265" s="16">
        <v>9322.64</v>
      </c>
      <c r="F265" s="16">
        <v>11000</v>
      </c>
      <c r="G265" s="16">
        <v>11047.93</v>
      </c>
    </row>
    <row r="266" spans="3:7" ht="12.75">
      <c r="C266" s="14" t="s">
        <v>425</v>
      </c>
      <c r="D266" s="15" t="s">
        <v>426</v>
      </c>
      <c r="E266" s="16">
        <v>179449.21</v>
      </c>
      <c r="F266" s="16">
        <v>183560.44</v>
      </c>
      <c r="G266" s="16">
        <v>190053.19</v>
      </c>
    </row>
    <row r="267" spans="3:7" ht="12.75">
      <c r="C267" s="14" t="s">
        <v>427</v>
      </c>
      <c r="D267" s="15"/>
      <c r="E267" s="16"/>
      <c r="F267" s="16"/>
      <c r="G267" s="16"/>
    </row>
    <row r="268" spans="3:7" ht="12.75">
      <c r="C268" s="14" t="s">
        <v>428</v>
      </c>
      <c r="D268" s="15" t="s">
        <v>429</v>
      </c>
      <c r="E268" s="16">
        <v>82150.21</v>
      </c>
      <c r="F268" s="16">
        <v>63000</v>
      </c>
      <c r="G268" s="16">
        <v>65000</v>
      </c>
    </row>
    <row r="269" spans="3:7" ht="12.75">
      <c r="C269" s="17" t="s">
        <v>430</v>
      </c>
      <c r="E269" s="11">
        <f>SUM(E264:E268)</f>
        <v>352063.91000000003</v>
      </c>
      <c r="F269" s="11">
        <f>SUM(F264:F268)</f>
        <v>330782.44</v>
      </c>
      <c r="G269" s="11">
        <f>SUM(G264:G268)</f>
        <v>353101.12</v>
      </c>
    </row>
    <row r="270" spans="5:7" ht="12.75">
      <c r="E270" s="18"/>
      <c r="F270" s="18"/>
      <c r="G270" s="18"/>
    </row>
    <row r="271" ht="12.75">
      <c r="C271" s="13" t="s">
        <v>431</v>
      </c>
    </row>
    <row r="272" spans="3:7" ht="12.75">
      <c r="C272" s="14" t="s">
        <v>432</v>
      </c>
      <c r="D272" s="15" t="s">
        <v>433</v>
      </c>
      <c r="E272" s="16">
        <v>185796.48</v>
      </c>
      <c r="F272" s="16">
        <v>204897.85</v>
      </c>
      <c r="G272" s="16">
        <v>202021.81</v>
      </c>
    </row>
    <row r="273" spans="3:7" ht="12.75">
      <c r="C273" s="14" t="s">
        <v>434</v>
      </c>
      <c r="D273" s="15" t="s">
        <v>435</v>
      </c>
      <c r="E273" s="16">
        <v>209848.35</v>
      </c>
      <c r="F273" s="16">
        <v>185000</v>
      </c>
      <c r="G273" s="16">
        <v>172000</v>
      </c>
    </row>
    <row r="274" spans="3:7" ht="12.75">
      <c r="C274" s="14" t="s">
        <v>436</v>
      </c>
      <c r="D274" s="15" t="s">
        <v>437</v>
      </c>
      <c r="E274" s="16">
        <v>19469.93</v>
      </c>
      <c r="F274" s="16">
        <v>40500</v>
      </c>
      <c r="G274" s="16">
        <v>46246.98</v>
      </c>
    </row>
    <row r="275" spans="3:7" ht="12.75">
      <c r="C275" s="14" t="s">
        <v>438</v>
      </c>
      <c r="D275" s="15" t="s">
        <v>439</v>
      </c>
      <c r="E275" s="16">
        <v>357739.78</v>
      </c>
      <c r="F275" s="16">
        <v>292024.46</v>
      </c>
      <c r="G275" s="16">
        <v>331928.63</v>
      </c>
    </row>
    <row r="276" spans="3:7" ht="12.75">
      <c r="C276" s="14" t="s">
        <v>440</v>
      </c>
      <c r="D276" s="15" t="s">
        <v>441</v>
      </c>
      <c r="E276" s="16">
        <v>0</v>
      </c>
      <c r="F276" s="16">
        <v>85000</v>
      </c>
      <c r="G276" s="16">
        <v>98000</v>
      </c>
    </row>
    <row r="277" spans="3:7" ht="12.75">
      <c r="C277" s="14" t="s">
        <v>442</v>
      </c>
      <c r="D277" s="15" t="s">
        <v>443</v>
      </c>
      <c r="E277" s="16">
        <v>27393.42</v>
      </c>
      <c r="F277" s="16">
        <v>21000</v>
      </c>
      <c r="G277" s="16">
        <v>21000</v>
      </c>
    </row>
    <row r="278" spans="3:7" ht="12.75">
      <c r="C278" s="14" t="s">
        <v>444</v>
      </c>
      <c r="D278" s="15" t="s">
        <v>445</v>
      </c>
      <c r="E278" s="16">
        <v>4837.11</v>
      </c>
      <c r="F278" s="16">
        <v>9000</v>
      </c>
      <c r="G278" s="16">
        <v>9000</v>
      </c>
    </row>
    <row r="279" spans="3:7" ht="12.75">
      <c r="C279" s="14" t="s">
        <v>446</v>
      </c>
      <c r="D279" s="15" t="s">
        <v>447</v>
      </c>
      <c r="E279" s="16">
        <v>53736.85</v>
      </c>
      <c r="F279" s="16">
        <v>60000</v>
      </c>
      <c r="G279" s="16">
        <v>60000</v>
      </c>
    </row>
    <row r="280" spans="3:7" ht="12.75">
      <c r="C280" s="14" t="s">
        <v>448</v>
      </c>
      <c r="D280" s="15" t="s">
        <v>449</v>
      </c>
      <c r="E280" s="16">
        <v>9605.26</v>
      </c>
      <c r="F280" s="16">
        <v>9925.96</v>
      </c>
      <c r="G280" s="16">
        <v>63925.96</v>
      </c>
    </row>
    <row r="281" spans="3:7" ht="12.75">
      <c r="C281" s="14" t="s">
        <v>450</v>
      </c>
      <c r="D281" s="15" t="s">
        <v>451</v>
      </c>
      <c r="E281" s="16">
        <v>89792.41</v>
      </c>
      <c r="F281" s="16">
        <v>109992.96</v>
      </c>
      <c r="G281" s="16">
        <v>110000</v>
      </c>
    </row>
    <row r="282" spans="3:7" ht="12.75">
      <c r="C282" s="14" t="s">
        <v>452</v>
      </c>
      <c r="D282" s="15" t="s">
        <v>453</v>
      </c>
      <c r="E282" s="16">
        <v>199806.17</v>
      </c>
      <c r="F282" s="16">
        <v>202920.64</v>
      </c>
      <c r="G282" s="16">
        <v>213388.01</v>
      </c>
    </row>
    <row r="283" spans="3:7" ht="12.75">
      <c r="C283" s="14" t="s">
        <v>454</v>
      </c>
      <c r="D283" s="15" t="s">
        <v>455</v>
      </c>
      <c r="E283" s="16">
        <v>305856.02</v>
      </c>
      <c r="F283" s="16">
        <v>267232.04</v>
      </c>
      <c r="G283" s="16">
        <v>302000</v>
      </c>
    </row>
    <row r="284" spans="3:7" ht="12.75">
      <c r="C284" s="14" t="s">
        <v>456</v>
      </c>
      <c r="D284" s="15" t="s">
        <v>457</v>
      </c>
      <c r="E284" s="16">
        <v>11758.64</v>
      </c>
      <c r="F284" s="16">
        <v>8000</v>
      </c>
      <c r="G284" s="16">
        <v>9000</v>
      </c>
    </row>
    <row r="285" spans="3:7" ht="12.75">
      <c r="C285" s="14" t="s">
        <v>458</v>
      </c>
      <c r="D285" s="15" t="s">
        <v>459</v>
      </c>
      <c r="E285" s="16">
        <v>587242.29</v>
      </c>
      <c r="F285" s="16">
        <v>657817.91</v>
      </c>
      <c r="G285" s="16">
        <v>645900</v>
      </c>
    </row>
    <row r="286" spans="3:7" ht="12.75">
      <c r="C286" s="14" t="s">
        <v>460</v>
      </c>
      <c r="D286" s="15" t="s">
        <v>461</v>
      </c>
      <c r="E286" s="16">
        <v>6089.66</v>
      </c>
      <c r="F286" s="16">
        <v>9000</v>
      </c>
      <c r="G286" s="16">
        <v>33000</v>
      </c>
    </row>
    <row r="287" spans="3:7" ht="12.75">
      <c r="C287" s="14" t="s">
        <v>462</v>
      </c>
      <c r="D287" s="15" t="s">
        <v>463</v>
      </c>
      <c r="E287" s="16">
        <v>202152.61</v>
      </c>
      <c r="F287" s="16">
        <v>208892.17</v>
      </c>
      <c r="G287" s="16">
        <v>214082.66</v>
      </c>
    </row>
    <row r="288" spans="3:7" ht="12.75">
      <c r="C288" s="17" t="s">
        <v>464</v>
      </c>
      <c r="E288" s="11">
        <f>SUM(E272:E287)</f>
        <v>2271124.98</v>
      </c>
      <c r="F288" s="11">
        <f>SUM(F272:F287)</f>
        <v>2371203.99</v>
      </c>
      <c r="G288" s="11">
        <f>SUM(G272:G287)</f>
        <v>2531494.05</v>
      </c>
    </row>
    <row r="289" spans="5:7" ht="12.75">
      <c r="E289" s="18"/>
      <c r="F289" s="18"/>
      <c r="G289" s="18"/>
    </row>
    <row r="290" ht="12.75">
      <c r="C290" s="13" t="s">
        <v>465</v>
      </c>
    </row>
    <row r="291" spans="3:7" ht="12.75">
      <c r="C291" s="14" t="s">
        <v>466</v>
      </c>
      <c r="D291" s="15" t="s">
        <v>467</v>
      </c>
      <c r="E291" s="16">
        <v>471295.58</v>
      </c>
      <c r="F291" s="16">
        <v>493728.88</v>
      </c>
      <c r="G291" s="16">
        <v>509204.94</v>
      </c>
    </row>
    <row r="293" ht="12.75">
      <c r="C293" s="13" t="s">
        <v>468</v>
      </c>
    </row>
    <row r="294" spans="3:7" ht="12.75">
      <c r="C294" s="14" t="s">
        <v>469</v>
      </c>
      <c r="D294" s="15" t="s">
        <v>470</v>
      </c>
      <c r="E294" s="16">
        <v>808340.04</v>
      </c>
      <c r="F294" s="16">
        <v>871996.32</v>
      </c>
      <c r="G294" s="16">
        <v>879192.86</v>
      </c>
    </row>
    <row r="296" ht="12.75">
      <c r="C296" s="13" t="s">
        <v>471</v>
      </c>
    </row>
    <row r="297" spans="3:7" ht="12.75">
      <c r="C297" s="14" t="s">
        <v>472</v>
      </c>
      <c r="D297" s="15" t="s">
        <v>473</v>
      </c>
      <c r="E297" s="16">
        <v>838626.4</v>
      </c>
      <c r="F297" s="16">
        <v>1379000</v>
      </c>
      <c r="G297" s="16">
        <v>1505000</v>
      </c>
    </row>
    <row r="298" spans="3:7" ht="12.75">
      <c r="C298" s="14" t="s">
        <v>474</v>
      </c>
      <c r="D298" s="15" t="s">
        <v>475</v>
      </c>
      <c r="E298" s="16">
        <v>380750.08</v>
      </c>
      <c r="F298" s="16">
        <v>430155.81</v>
      </c>
      <c r="G298" s="16">
        <v>445030.67</v>
      </c>
    </row>
    <row r="299" spans="3:7" ht="12.75">
      <c r="C299" s="17" t="s">
        <v>476</v>
      </c>
      <c r="E299" s="11">
        <f>SUM(E297:E298)</f>
        <v>1219376.48</v>
      </c>
      <c r="F299" s="11">
        <f>SUM(F297:F298)</f>
        <v>1809155.81</v>
      </c>
      <c r="G299" s="11">
        <f>SUM(G297:G298)</f>
        <v>1950030.67</v>
      </c>
    </row>
    <row r="300" spans="5:7" ht="12.75">
      <c r="E300" s="18"/>
      <c r="F300" s="18"/>
      <c r="G300" s="18"/>
    </row>
    <row r="301" ht="12.75">
      <c r="C301" s="13" t="s">
        <v>477</v>
      </c>
    </row>
    <row r="302" spans="3:7" ht="12.75">
      <c r="C302" s="14" t="s">
        <v>478</v>
      </c>
      <c r="D302" s="15" t="s">
        <v>479</v>
      </c>
      <c r="E302" s="16">
        <v>1073891.07</v>
      </c>
      <c r="F302" s="16">
        <v>1099140.32</v>
      </c>
      <c r="G302" s="16">
        <v>1049084.03</v>
      </c>
    </row>
    <row r="303" spans="3:7" ht="12.75">
      <c r="C303" s="14" t="s">
        <v>480</v>
      </c>
      <c r="D303" s="15" t="s">
        <v>481</v>
      </c>
      <c r="E303" s="16">
        <v>1676365.4</v>
      </c>
      <c r="F303" s="16">
        <v>1659494.3</v>
      </c>
      <c r="G303" s="16">
        <v>1891613.66</v>
      </c>
    </row>
    <row r="304" spans="3:7" ht="12.75">
      <c r="C304" s="14" t="s">
        <v>482</v>
      </c>
      <c r="D304" s="15" t="s">
        <v>483</v>
      </c>
      <c r="E304" s="16">
        <v>1216146.03</v>
      </c>
      <c r="F304" s="16">
        <v>965705.34</v>
      </c>
      <c r="G304" s="16">
        <v>1035233.51</v>
      </c>
    </row>
    <row r="305" spans="3:7" ht="12.75">
      <c r="C305" s="14" t="s">
        <v>484</v>
      </c>
      <c r="D305" s="15" t="s">
        <v>485</v>
      </c>
      <c r="E305" s="16">
        <v>368218.25</v>
      </c>
      <c r="F305" s="16">
        <v>462106.82</v>
      </c>
      <c r="G305" s="16">
        <v>463782.62</v>
      </c>
    </row>
    <row r="306" spans="3:7" ht="12.75">
      <c r="C306" s="14" t="s">
        <v>486</v>
      </c>
      <c r="D306" s="15" t="s">
        <v>487</v>
      </c>
      <c r="E306" s="16">
        <v>219380.41</v>
      </c>
      <c r="F306" s="16">
        <v>212189.66</v>
      </c>
      <c r="G306" s="16">
        <v>235884.39</v>
      </c>
    </row>
    <row r="307" spans="3:7" ht="12.75">
      <c r="C307" s="14" t="s">
        <v>488</v>
      </c>
      <c r="D307" s="15" t="s">
        <v>489</v>
      </c>
      <c r="E307" s="16">
        <v>61898.96</v>
      </c>
      <c r="F307" s="16">
        <v>68118.15</v>
      </c>
      <c r="G307" s="16">
        <v>77373.76</v>
      </c>
    </row>
    <row r="308" spans="3:7" ht="12.75">
      <c r="C308" s="14" t="s">
        <v>490</v>
      </c>
      <c r="D308" s="15" t="s">
        <v>491</v>
      </c>
      <c r="E308" s="16">
        <v>57454.21</v>
      </c>
      <c r="F308" s="16">
        <v>74143.66</v>
      </c>
      <c r="G308" s="16">
        <v>83456.38</v>
      </c>
    </row>
    <row r="309" spans="3:7" ht="12.75">
      <c r="C309" s="14" t="s">
        <v>492</v>
      </c>
      <c r="D309" s="15" t="s">
        <v>493</v>
      </c>
      <c r="E309" s="16">
        <v>181874.25</v>
      </c>
      <c r="F309" s="16">
        <v>181770.96</v>
      </c>
      <c r="G309" s="16">
        <v>209023.35</v>
      </c>
    </row>
    <row r="310" spans="3:7" ht="12.75">
      <c r="C310" s="14" t="s">
        <v>494</v>
      </c>
      <c r="D310" s="15" t="s">
        <v>495</v>
      </c>
      <c r="E310" s="16">
        <v>200821.73</v>
      </c>
      <c r="F310" s="16">
        <v>207956.74</v>
      </c>
      <c r="G310" s="16">
        <v>229097.73</v>
      </c>
    </row>
    <row r="311" spans="3:7" ht="12.75">
      <c r="C311" s="14" t="s">
        <v>496</v>
      </c>
      <c r="D311" s="15" t="s">
        <v>497</v>
      </c>
      <c r="E311" s="16">
        <v>767678.82</v>
      </c>
      <c r="F311" s="16">
        <v>889214.98</v>
      </c>
      <c r="G311" s="16">
        <v>944708.59</v>
      </c>
    </row>
    <row r="312" spans="3:7" ht="12.75">
      <c r="C312" s="14" t="s">
        <v>498</v>
      </c>
      <c r="D312" s="15" t="s">
        <v>499</v>
      </c>
      <c r="E312" s="16">
        <v>81721.08</v>
      </c>
      <c r="F312" s="16">
        <v>83902.61</v>
      </c>
      <c r="G312" s="16">
        <v>94951.42</v>
      </c>
    </row>
    <row r="313" spans="3:7" ht="12.75">
      <c r="C313" s="14" t="s">
        <v>500</v>
      </c>
      <c r="D313" s="15" t="s">
        <v>501</v>
      </c>
      <c r="E313" s="16">
        <v>85629.67</v>
      </c>
      <c r="F313" s="16">
        <v>89555.15</v>
      </c>
      <c r="G313" s="16">
        <v>101892.76</v>
      </c>
    </row>
    <row r="314" spans="3:7" ht="12.75">
      <c r="C314" s="14" t="s">
        <v>502</v>
      </c>
      <c r="D314" s="15" t="s">
        <v>503</v>
      </c>
      <c r="E314" s="16">
        <v>256968.85</v>
      </c>
      <c r="F314" s="16">
        <v>275363.46</v>
      </c>
      <c r="G314" s="16">
        <v>308075.11</v>
      </c>
    </row>
    <row r="315" spans="3:7" ht="12.75">
      <c r="C315" s="14" t="s">
        <v>504</v>
      </c>
      <c r="D315" s="15" t="s">
        <v>505</v>
      </c>
      <c r="E315" s="16">
        <v>248790.48</v>
      </c>
      <c r="F315" s="16">
        <v>266761.49</v>
      </c>
      <c r="G315" s="16">
        <v>289877.83</v>
      </c>
    </row>
    <row r="316" spans="3:7" ht="12.75">
      <c r="C316" s="14" t="s">
        <v>506</v>
      </c>
      <c r="D316" s="15" t="s">
        <v>507</v>
      </c>
      <c r="E316" s="16">
        <v>262721.92</v>
      </c>
      <c r="F316" s="16">
        <v>294214.3</v>
      </c>
      <c r="G316" s="16">
        <v>329564.32</v>
      </c>
    </row>
    <row r="317" spans="3:7" ht="12.75">
      <c r="C317" s="14" t="s">
        <v>508</v>
      </c>
      <c r="D317" s="15" t="s">
        <v>509</v>
      </c>
      <c r="E317" s="16">
        <v>257647.76</v>
      </c>
      <c r="F317" s="16">
        <v>289228.6</v>
      </c>
      <c r="G317" s="16">
        <v>326876.53</v>
      </c>
    </row>
    <row r="318" spans="3:7" ht="12.75">
      <c r="C318" s="14" t="s">
        <v>510</v>
      </c>
      <c r="D318" s="15" t="s">
        <v>511</v>
      </c>
      <c r="E318" s="16">
        <v>239993.5</v>
      </c>
      <c r="F318" s="16">
        <v>296103.2</v>
      </c>
      <c r="G318" s="16">
        <v>345559.15</v>
      </c>
    </row>
    <row r="319" spans="3:7" ht="12.75">
      <c r="C319" s="14" t="s">
        <v>512</v>
      </c>
      <c r="D319" s="15" t="s">
        <v>513</v>
      </c>
      <c r="E319" s="16">
        <v>652664.48</v>
      </c>
      <c r="F319" s="16">
        <v>588525.63</v>
      </c>
      <c r="G319" s="16">
        <v>800130.54</v>
      </c>
    </row>
    <row r="320" spans="3:7" ht="12.75">
      <c r="C320" s="14" t="s">
        <v>514</v>
      </c>
      <c r="D320" s="15"/>
      <c r="E320" s="16"/>
      <c r="F320" s="16"/>
      <c r="G320" s="16"/>
    </row>
    <row r="321" spans="3:7" ht="12.75">
      <c r="C321" s="14" t="s">
        <v>515</v>
      </c>
      <c r="D321" s="15" t="s">
        <v>516</v>
      </c>
      <c r="E321" s="16">
        <v>404881.89</v>
      </c>
      <c r="F321" s="16">
        <v>363946.36</v>
      </c>
      <c r="G321" s="16">
        <v>298331.99</v>
      </c>
    </row>
    <row r="322" spans="3:7" ht="12.75">
      <c r="C322" s="14" t="s">
        <v>517</v>
      </c>
      <c r="D322" s="15" t="s">
        <v>518</v>
      </c>
      <c r="E322" s="16">
        <v>21452.8</v>
      </c>
      <c r="F322" s="16">
        <v>25789.48</v>
      </c>
      <c r="G322" s="16">
        <v>26076.55</v>
      </c>
    </row>
    <row r="323" spans="3:7" ht="12.75">
      <c r="C323" s="14" t="s">
        <v>519</v>
      </c>
      <c r="D323" s="15" t="s">
        <v>520</v>
      </c>
      <c r="E323" s="16">
        <v>72489.67</v>
      </c>
      <c r="F323" s="16">
        <v>80073.47</v>
      </c>
      <c r="G323" s="16">
        <v>81804.85</v>
      </c>
    </row>
    <row r="324" spans="3:7" ht="12.75">
      <c r="C324" s="14" t="s">
        <v>521</v>
      </c>
      <c r="D324" s="15" t="s">
        <v>522</v>
      </c>
      <c r="E324" s="16">
        <v>507635.25</v>
      </c>
      <c r="F324" s="16">
        <v>521049.46</v>
      </c>
      <c r="G324" s="16">
        <v>576348.24</v>
      </c>
    </row>
    <row r="325" spans="3:7" ht="12.75">
      <c r="C325" s="14" t="s">
        <v>523</v>
      </c>
      <c r="D325" s="15" t="s">
        <v>524</v>
      </c>
      <c r="E325" s="16">
        <v>242100.86</v>
      </c>
      <c r="F325" s="16">
        <v>274563.61</v>
      </c>
      <c r="G325" s="16">
        <v>253355.48</v>
      </c>
    </row>
    <row r="326" spans="3:7" ht="12.75">
      <c r="C326" s="14" t="s">
        <v>525</v>
      </c>
      <c r="D326" s="15" t="s">
        <v>526</v>
      </c>
      <c r="E326" s="16">
        <v>0</v>
      </c>
      <c r="F326" s="16">
        <v>1246571</v>
      </c>
      <c r="G326" s="16">
        <v>1246571</v>
      </c>
    </row>
    <row r="327" spans="3:7" ht="12.75">
      <c r="C327" s="14" t="s">
        <v>527</v>
      </c>
      <c r="D327" s="15" t="s">
        <v>528</v>
      </c>
      <c r="E327" s="16">
        <v>0</v>
      </c>
      <c r="F327" s="16">
        <v>0</v>
      </c>
      <c r="G327" s="16">
        <v>27144.42</v>
      </c>
    </row>
    <row r="328" spans="3:7" ht="12.75">
      <c r="C328" s="14" t="s">
        <v>529</v>
      </c>
      <c r="D328" s="15" t="s">
        <v>530</v>
      </c>
      <c r="E328" s="16">
        <v>15712.18</v>
      </c>
      <c r="F328" s="16">
        <v>62453.9</v>
      </c>
      <c r="G328" s="16">
        <v>0</v>
      </c>
    </row>
    <row r="329" spans="3:7" ht="12.75">
      <c r="C329" s="17" t="s">
        <v>531</v>
      </c>
      <c r="E329" s="11">
        <f>SUM(E302:E328)</f>
        <v>9174139.52</v>
      </c>
      <c r="F329" s="11">
        <f>SUM(F302:F328)</f>
        <v>10577942.650000002</v>
      </c>
      <c r="G329" s="11">
        <f>SUM(G302:G328)</f>
        <v>11325818.21</v>
      </c>
    </row>
    <row r="330" spans="5:7" ht="12.75">
      <c r="E330" s="18"/>
      <c r="F330" s="18"/>
      <c r="G330" s="18"/>
    </row>
    <row r="331" ht="12.75">
      <c r="C331" s="13" t="s">
        <v>532</v>
      </c>
    </row>
    <row r="332" spans="3:7" ht="12.75">
      <c r="C332" s="14" t="s">
        <v>533</v>
      </c>
      <c r="D332" s="15" t="s">
        <v>534</v>
      </c>
      <c r="E332" s="16">
        <v>106504.08</v>
      </c>
      <c r="F332" s="16">
        <v>182132.54</v>
      </c>
      <c r="G332" s="16">
        <v>138636</v>
      </c>
    </row>
    <row r="333" spans="3:7" ht="12.75">
      <c r="C333" s="14" t="s">
        <v>535</v>
      </c>
      <c r="D333" s="15" t="s">
        <v>536</v>
      </c>
      <c r="E333" s="16">
        <v>684893.65</v>
      </c>
      <c r="F333" s="16">
        <v>739028.3</v>
      </c>
      <c r="G333" s="16">
        <v>787307.95</v>
      </c>
    </row>
    <row r="334" spans="3:7" ht="12.75">
      <c r="C334" s="14" t="s">
        <v>537</v>
      </c>
      <c r="D334" s="15" t="s">
        <v>538</v>
      </c>
      <c r="E334" s="16">
        <v>0</v>
      </c>
      <c r="F334" s="16">
        <v>0</v>
      </c>
      <c r="G334" s="16">
        <v>2000</v>
      </c>
    </row>
    <row r="335" spans="3:7" ht="12.75">
      <c r="C335" s="14" t="s">
        <v>539</v>
      </c>
      <c r="D335" s="15" t="s">
        <v>540</v>
      </c>
      <c r="E335" s="16">
        <v>1148329.6</v>
      </c>
      <c r="F335" s="16">
        <v>1076248.17</v>
      </c>
      <c r="G335" s="16">
        <v>1124047.3</v>
      </c>
    </row>
    <row r="336" spans="3:7" ht="12.75">
      <c r="C336" s="14" t="s">
        <v>541</v>
      </c>
      <c r="D336" s="15" t="s">
        <v>542</v>
      </c>
      <c r="E336" s="16">
        <v>237342.75</v>
      </c>
      <c r="F336" s="16">
        <v>245841.39</v>
      </c>
      <c r="G336" s="16">
        <v>252871.09</v>
      </c>
    </row>
    <row r="337" spans="3:7" ht="12.75">
      <c r="C337" s="17" t="s">
        <v>543</v>
      </c>
      <c r="E337" s="11">
        <f>SUM(E332:E336)</f>
        <v>2177070.08</v>
      </c>
      <c r="F337" s="11">
        <f>SUM(F332:F336)</f>
        <v>2243250.4</v>
      </c>
      <c r="G337" s="11">
        <f>SUM(G332:G336)</f>
        <v>2304862.34</v>
      </c>
    </row>
    <row r="338" spans="5:7" ht="12.75">
      <c r="E338" s="18"/>
      <c r="F338" s="18"/>
      <c r="G338" s="18"/>
    </row>
    <row r="339" ht="12.75">
      <c r="C339" s="13" t="s">
        <v>544</v>
      </c>
    </row>
    <row r="340" spans="3:7" ht="12.75">
      <c r="C340" s="14" t="s">
        <v>545</v>
      </c>
      <c r="D340" s="15" t="s">
        <v>546</v>
      </c>
      <c r="E340" s="16">
        <v>11954.65</v>
      </c>
      <c r="F340" s="16">
        <v>10000</v>
      </c>
      <c r="G340" s="16">
        <v>8000</v>
      </c>
    </row>
    <row r="341" spans="3:7" ht="12.75">
      <c r="C341" s="14" t="s">
        <v>547</v>
      </c>
      <c r="D341" s="15" t="s">
        <v>548</v>
      </c>
      <c r="E341" s="16">
        <v>7044.49</v>
      </c>
      <c r="F341" s="16">
        <v>41000</v>
      </c>
      <c r="G341" s="16">
        <v>41000</v>
      </c>
    </row>
    <row r="342" spans="3:7" ht="12.75">
      <c r="C342" s="17" t="s">
        <v>549</v>
      </c>
      <c r="E342" s="11">
        <f>SUM(E340:E341)</f>
        <v>18999.14</v>
      </c>
      <c r="F342" s="11">
        <f>SUM(F340:F341)</f>
        <v>51000</v>
      </c>
      <c r="G342" s="11">
        <f>SUM(G340:G341)</f>
        <v>49000</v>
      </c>
    </row>
    <row r="343" spans="1:7" ht="12.75">
      <c r="A343" s="8" t="s">
        <v>550</v>
      </c>
      <c r="B343" s="8"/>
      <c r="C343" s="8"/>
      <c r="D343" s="20"/>
      <c r="E343" s="25">
        <f>+E342+E337+E329+E299+E294+E291+E288+E269</f>
        <v>16492409.730000002</v>
      </c>
      <c r="F343" s="25">
        <f>+F342+F337+F329+F299+F294+F291+F288+F269</f>
        <v>18749060.490000006</v>
      </c>
      <c r="G343" s="25">
        <f>+G342+G337+G329+G299+G294+G291+G288+G269</f>
        <v>19902704.19</v>
      </c>
    </row>
    <row r="344" spans="4:5" ht="12.75">
      <c r="D344" s="22"/>
      <c r="E344" s="23"/>
    </row>
    <row r="345" spans="4:5" ht="12.75">
      <c r="D345" s="22"/>
      <c r="E345" s="23"/>
    </row>
    <row r="346" spans="1:5" ht="12.75">
      <c r="A346" s="8" t="s">
        <v>551</v>
      </c>
      <c r="D346" s="22"/>
      <c r="E346" s="23"/>
    </row>
    <row r="347" ht="12.75">
      <c r="C347" s="13" t="s">
        <v>552</v>
      </c>
    </row>
    <row r="348" spans="3:7" ht="12.75">
      <c r="C348" s="14" t="s">
        <v>553</v>
      </c>
      <c r="D348" s="15" t="s">
        <v>554</v>
      </c>
      <c r="E348" s="16">
        <v>7371.93</v>
      </c>
      <c r="F348" s="16">
        <v>6194</v>
      </c>
      <c r="G348" s="16">
        <v>6194</v>
      </c>
    </row>
    <row r="349" spans="3:7" ht="12.75">
      <c r="C349" s="14" t="s">
        <v>555</v>
      </c>
      <c r="D349" s="15" t="s">
        <v>556</v>
      </c>
      <c r="E349" s="16">
        <v>439355.06</v>
      </c>
      <c r="F349" s="16">
        <v>460278.77</v>
      </c>
      <c r="G349" s="16">
        <v>506658.31</v>
      </c>
    </row>
    <row r="350" spans="3:7" ht="12.75">
      <c r="C350" s="14" t="s">
        <v>557</v>
      </c>
      <c r="D350" s="15" t="s">
        <v>558</v>
      </c>
      <c r="E350" s="16">
        <v>40882.42</v>
      </c>
      <c r="F350" s="16">
        <v>61800.94</v>
      </c>
      <c r="G350" s="16">
        <v>61866</v>
      </c>
    </row>
    <row r="351" spans="3:7" ht="12.75">
      <c r="C351" s="14" t="s">
        <v>559</v>
      </c>
      <c r="D351" s="15" t="s">
        <v>560</v>
      </c>
      <c r="E351" s="16">
        <v>2667.6</v>
      </c>
      <c r="F351" s="16">
        <v>1700</v>
      </c>
      <c r="G351" s="16">
        <v>1700</v>
      </c>
    </row>
    <row r="352" spans="3:7" ht="12.75">
      <c r="C352" s="14" t="s">
        <v>561</v>
      </c>
      <c r="D352" s="15" t="s">
        <v>562</v>
      </c>
      <c r="E352" s="16">
        <v>212139.73</v>
      </c>
      <c r="F352" s="16">
        <v>179771.47</v>
      </c>
      <c r="G352" s="16">
        <v>184839.54</v>
      </c>
    </row>
    <row r="353" spans="3:7" ht="12.75">
      <c r="C353" s="14" t="s">
        <v>563</v>
      </c>
      <c r="D353" s="15" t="s">
        <v>564</v>
      </c>
      <c r="E353" s="16">
        <v>0</v>
      </c>
      <c r="F353" s="16">
        <v>0</v>
      </c>
      <c r="G353" s="16">
        <v>25000</v>
      </c>
    </row>
    <row r="354" spans="3:7" ht="12.75">
      <c r="C354" s="14" t="s">
        <v>565</v>
      </c>
      <c r="D354" s="15" t="s">
        <v>566</v>
      </c>
      <c r="E354" s="16">
        <v>949810.46</v>
      </c>
      <c r="F354" s="16">
        <v>862863.16</v>
      </c>
      <c r="G354" s="16">
        <v>896551.95</v>
      </c>
    </row>
    <row r="355" spans="3:7" ht="12.75">
      <c r="C355" s="14" t="s">
        <v>567</v>
      </c>
      <c r="D355" s="15" t="s">
        <v>568</v>
      </c>
      <c r="E355" s="16">
        <v>3202.33</v>
      </c>
      <c r="F355" s="16">
        <v>5662.76</v>
      </c>
      <c r="G355" s="16">
        <v>5667.38</v>
      </c>
    </row>
    <row r="356" spans="3:7" ht="12.75">
      <c r="C356" s="14" t="s">
        <v>569</v>
      </c>
      <c r="D356" s="15" t="s">
        <v>570</v>
      </c>
      <c r="E356" s="16">
        <v>157711.9</v>
      </c>
      <c r="F356" s="16">
        <v>219097.63</v>
      </c>
      <c r="G356" s="16">
        <v>414692.99</v>
      </c>
    </row>
    <row r="357" spans="3:7" ht="12.75">
      <c r="C357" s="14" t="s">
        <v>571</v>
      </c>
      <c r="D357" s="15" t="s">
        <v>572</v>
      </c>
      <c r="E357" s="16">
        <v>410841.45</v>
      </c>
      <c r="F357" s="16">
        <v>395597.31</v>
      </c>
      <c r="G357" s="16">
        <v>402577.12</v>
      </c>
    </row>
    <row r="358" spans="3:7" ht="12.75">
      <c r="C358" s="14" t="s">
        <v>573</v>
      </c>
      <c r="D358" s="15" t="s">
        <v>574</v>
      </c>
      <c r="E358" s="16">
        <v>0</v>
      </c>
      <c r="F358" s="16">
        <v>0</v>
      </c>
      <c r="G358" s="16">
        <v>303000</v>
      </c>
    </row>
    <row r="359" spans="3:7" ht="12.75">
      <c r="C359" s="14" t="s">
        <v>575</v>
      </c>
      <c r="D359" s="15" t="s">
        <v>576</v>
      </c>
      <c r="E359" s="16">
        <v>232772.53</v>
      </c>
      <c r="F359" s="16">
        <v>228232.93</v>
      </c>
      <c r="G359" s="16">
        <v>235935.96</v>
      </c>
    </row>
    <row r="360" spans="3:7" ht="12.75">
      <c r="C360" s="14" t="s">
        <v>577</v>
      </c>
      <c r="D360" s="15" t="s">
        <v>578</v>
      </c>
      <c r="E360" s="16">
        <v>46561.04</v>
      </c>
      <c r="F360" s="16">
        <v>0</v>
      </c>
      <c r="G360" s="16">
        <v>1120000</v>
      </c>
    </row>
    <row r="361" spans="3:7" ht="12.75">
      <c r="C361" s="14" t="s">
        <v>579</v>
      </c>
      <c r="D361" s="15" t="s">
        <v>580</v>
      </c>
      <c r="E361" s="16">
        <v>523951.3</v>
      </c>
      <c r="F361" s="16">
        <v>547905.99</v>
      </c>
      <c r="G361" s="16">
        <v>566039.62</v>
      </c>
    </row>
    <row r="362" spans="3:7" ht="12.75">
      <c r="C362" s="14" t="s">
        <v>581</v>
      </c>
      <c r="D362" s="15" t="s">
        <v>582</v>
      </c>
      <c r="E362" s="16">
        <v>0</v>
      </c>
      <c r="F362" s="16">
        <v>0</v>
      </c>
      <c r="G362" s="16">
        <v>80000</v>
      </c>
    </row>
    <row r="363" spans="3:7" ht="12.75">
      <c r="C363" s="14" t="s">
        <v>583</v>
      </c>
      <c r="D363" s="15" t="s">
        <v>584</v>
      </c>
      <c r="E363" s="16">
        <v>169119.56</v>
      </c>
      <c r="F363" s="16">
        <v>178018.52</v>
      </c>
      <c r="G363" s="16">
        <v>182946.98</v>
      </c>
    </row>
    <row r="364" spans="3:7" ht="12.75">
      <c r="C364" s="14" t="s">
        <v>585</v>
      </c>
      <c r="D364" s="15" t="s">
        <v>586</v>
      </c>
      <c r="E364" s="16">
        <v>222.44</v>
      </c>
      <c r="F364" s="16">
        <v>38100</v>
      </c>
      <c r="G364" s="16">
        <v>0</v>
      </c>
    </row>
    <row r="365" spans="3:7" ht="12.75">
      <c r="C365" s="17" t="s">
        <v>587</v>
      </c>
      <c r="E365" s="11">
        <f>SUM(E348:E364)</f>
        <v>3196609.7499999995</v>
      </c>
      <c r="F365" s="11">
        <f>SUM(F348:F364)</f>
        <v>3185223.48</v>
      </c>
      <c r="G365" s="11">
        <f>SUM(G348:G364)</f>
        <v>4993669.850000001</v>
      </c>
    </row>
    <row r="366" spans="5:7" ht="12.75">
      <c r="E366" s="18"/>
      <c r="F366" s="18"/>
      <c r="G366" s="18"/>
    </row>
    <row r="367" ht="12.75">
      <c r="C367" s="13" t="s">
        <v>588</v>
      </c>
    </row>
    <row r="368" spans="3:7" ht="12.75">
      <c r="C368" s="14" t="s">
        <v>6</v>
      </c>
      <c r="D368" s="15" t="s">
        <v>589</v>
      </c>
      <c r="E368" s="16">
        <v>116264.95</v>
      </c>
      <c r="F368" s="16">
        <v>126207.83</v>
      </c>
      <c r="G368" s="16">
        <v>130103.51</v>
      </c>
    </row>
    <row r="369" spans="3:7" ht="12.75">
      <c r="C369" s="14" t="s">
        <v>590</v>
      </c>
      <c r="D369" s="15" t="s">
        <v>591</v>
      </c>
      <c r="E369" s="16">
        <v>1252089.53</v>
      </c>
      <c r="F369" s="16">
        <v>1385228.32</v>
      </c>
      <c r="G369" s="16">
        <v>1525687.36</v>
      </c>
    </row>
    <row r="370" spans="3:7" ht="12.75">
      <c r="C370" s="14" t="s">
        <v>592</v>
      </c>
      <c r="D370" s="15" t="s">
        <v>593</v>
      </c>
      <c r="E370" s="16">
        <v>146076.79</v>
      </c>
      <c r="F370" s="16">
        <v>157450.86</v>
      </c>
      <c r="G370" s="16">
        <v>162777.88</v>
      </c>
    </row>
    <row r="371" spans="3:7" ht="12.75">
      <c r="C371" s="17" t="s">
        <v>594</v>
      </c>
      <c r="E371" s="11">
        <f>SUM(E368:E370)</f>
        <v>1514431.27</v>
      </c>
      <c r="F371" s="11">
        <f>SUM(F368:F370)</f>
        <v>1668887.0100000002</v>
      </c>
      <c r="G371" s="11">
        <f>SUM(G368:G370)</f>
        <v>1818568.75</v>
      </c>
    </row>
    <row r="372" ht="12.75">
      <c r="C372" s="13" t="s">
        <v>595</v>
      </c>
    </row>
    <row r="373" spans="3:7" ht="12.75">
      <c r="C373" s="14" t="s">
        <v>596</v>
      </c>
      <c r="D373" s="15" t="s">
        <v>597</v>
      </c>
      <c r="E373" s="16">
        <v>82962.57</v>
      </c>
      <c r="F373" s="16">
        <v>87326.66</v>
      </c>
      <c r="G373" s="16">
        <v>0</v>
      </c>
    </row>
    <row r="374" spans="3:7" ht="12.75">
      <c r="C374" s="14" t="s">
        <v>598</v>
      </c>
      <c r="D374" s="15" t="s">
        <v>599</v>
      </c>
      <c r="E374" s="16">
        <v>276887.93</v>
      </c>
      <c r="F374" s="16">
        <v>249000</v>
      </c>
      <c r="G374" s="16">
        <v>256000</v>
      </c>
    </row>
    <row r="375" spans="3:7" ht="12.75">
      <c r="C375" s="14" t="s">
        <v>600</v>
      </c>
      <c r="D375" s="15" t="s">
        <v>601</v>
      </c>
      <c r="E375" s="16">
        <v>228768.57</v>
      </c>
      <c r="F375" s="16">
        <v>246156.31</v>
      </c>
      <c r="G375" s="16">
        <v>255099.44</v>
      </c>
    </row>
    <row r="376" spans="3:7" ht="12.75">
      <c r="C376" s="14" t="s">
        <v>602</v>
      </c>
      <c r="D376" s="15" t="s">
        <v>603</v>
      </c>
      <c r="E376" s="16">
        <v>522047.95</v>
      </c>
      <c r="F376" s="16">
        <v>552646.96</v>
      </c>
      <c r="G376" s="16">
        <v>581240.65</v>
      </c>
    </row>
    <row r="377" spans="3:7" ht="12.75">
      <c r="C377" s="14" t="s">
        <v>604</v>
      </c>
      <c r="D377" s="15" t="s">
        <v>605</v>
      </c>
      <c r="E377" s="16">
        <v>0</v>
      </c>
      <c r="F377" s="16">
        <v>1020000</v>
      </c>
      <c r="G377" s="16">
        <v>335000</v>
      </c>
    </row>
    <row r="378" spans="3:7" ht="12.75">
      <c r="C378" s="14" t="s">
        <v>606</v>
      </c>
      <c r="D378" s="15" t="s">
        <v>607</v>
      </c>
      <c r="E378" s="16">
        <v>172091.55</v>
      </c>
      <c r="F378" s="16">
        <v>167193.04</v>
      </c>
      <c r="G378" s="16">
        <v>184376.4</v>
      </c>
    </row>
    <row r="379" spans="3:7" ht="12.75">
      <c r="C379" s="17" t="s">
        <v>608</v>
      </c>
      <c r="E379" s="11">
        <f>SUM(E373:E378)</f>
        <v>1282758.57</v>
      </c>
      <c r="F379" s="11">
        <f>SUM(F373:F378)</f>
        <v>2322322.9699999997</v>
      </c>
      <c r="G379" s="11">
        <f>SUM(G373:G378)</f>
        <v>1611716.49</v>
      </c>
    </row>
    <row r="380" spans="5:7" ht="12.75">
      <c r="E380" s="18"/>
      <c r="F380" s="18"/>
      <c r="G380" s="18"/>
    </row>
    <row r="381" ht="12.75">
      <c r="C381" s="13" t="s">
        <v>609</v>
      </c>
    </row>
    <row r="382" spans="3:7" ht="12.75">
      <c r="C382" s="14" t="s">
        <v>610</v>
      </c>
      <c r="D382" s="15" t="s">
        <v>611</v>
      </c>
      <c r="E382" s="16">
        <v>720822.67</v>
      </c>
      <c r="F382" s="16">
        <v>745777.88</v>
      </c>
      <c r="G382" s="16">
        <v>771219.22</v>
      </c>
    </row>
    <row r="383" spans="3:7" ht="12.75">
      <c r="C383" s="14" t="s">
        <v>612</v>
      </c>
      <c r="D383" s="15" t="s">
        <v>613</v>
      </c>
      <c r="E383" s="16">
        <v>286.71</v>
      </c>
      <c r="F383" s="16">
        <v>1012</v>
      </c>
      <c r="G383" s="16">
        <v>1012</v>
      </c>
    </row>
    <row r="384" spans="3:7" ht="12.75">
      <c r="C384" s="14" t="s">
        <v>614</v>
      </c>
      <c r="D384" s="15" t="s">
        <v>615</v>
      </c>
      <c r="E384" s="16">
        <v>1610699</v>
      </c>
      <c r="F384" s="16">
        <v>1607730.1</v>
      </c>
      <c r="G384" s="16">
        <v>1761258.54</v>
      </c>
    </row>
    <row r="385" spans="3:7" ht="12.75">
      <c r="C385" s="14" t="s">
        <v>616</v>
      </c>
      <c r="D385" s="15" t="s">
        <v>617</v>
      </c>
      <c r="E385" s="16">
        <v>219550.45</v>
      </c>
      <c r="F385" s="16">
        <v>189537.84</v>
      </c>
      <c r="G385" s="16">
        <v>233557.51</v>
      </c>
    </row>
    <row r="386" spans="3:7" ht="12.75">
      <c r="C386" s="14" t="s">
        <v>618</v>
      </c>
      <c r="D386" s="15" t="s">
        <v>619</v>
      </c>
      <c r="E386" s="16">
        <v>239396.05</v>
      </c>
      <c r="F386" s="16">
        <v>191966.76</v>
      </c>
      <c r="G386" s="16">
        <v>192289.1</v>
      </c>
    </row>
    <row r="387" spans="3:7" ht="12.75">
      <c r="C387" s="14" t="s">
        <v>620</v>
      </c>
      <c r="D387" s="15" t="s">
        <v>621</v>
      </c>
      <c r="E387" s="16">
        <v>193075.97</v>
      </c>
      <c r="F387" s="16">
        <v>190399.17</v>
      </c>
      <c r="G387" s="16">
        <v>193363.81</v>
      </c>
    </row>
    <row r="388" spans="3:7" ht="12.75">
      <c r="C388" s="17" t="s">
        <v>622</v>
      </c>
      <c r="E388" s="11">
        <f>SUM(E382:E387)</f>
        <v>2983830.85</v>
      </c>
      <c r="F388" s="11">
        <f>SUM(F382:F387)</f>
        <v>2926423.75</v>
      </c>
      <c r="G388" s="11">
        <f>SUM(G382:G387)</f>
        <v>3152700.1799999997</v>
      </c>
    </row>
    <row r="389" spans="5:7" ht="12.75">
      <c r="E389" s="18"/>
      <c r="F389" s="18"/>
      <c r="G389" s="18"/>
    </row>
    <row r="390" ht="12.75">
      <c r="C390" s="13" t="s">
        <v>623</v>
      </c>
    </row>
    <row r="391" spans="3:7" ht="12.75">
      <c r="C391" s="14" t="s">
        <v>624</v>
      </c>
      <c r="D391" s="15" t="s">
        <v>625</v>
      </c>
      <c r="E391" s="16">
        <v>481866.53</v>
      </c>
      <c r="F391" s="16">
        <v>495809.88</v>
      </c>
      <c r="G391" s="16">
        <v>540515.97</v>
      </c>
    </row>
    <row r="392" spans="3:7" ht="12.75">
      <c r="C392" s="14" t="s">
        <v>626</v>
      </c>
      <c r="D392" s="15" t="s">
        <v>627</v>
      </c>
      <c r="E392" s="16">
        <v>369866.61</v>
      </c>
      <c r="F392" s="16">
        <v>361172.1</v>
      </c>
      <c r="G392" s="16">
        <v>336166.29</v>
      </c>
    </row>
    <row r="393" spans="3:7" ht="12.75">
      <c r="C393" s="14" t="s">
        <v>628</v>
      </c>
      <c r="D393" s="15" t="s">
        <v>629</v>
      </c>
      <c r="E393" s="16">
        <v>300531.63</v>
      </c>
      <c r="F393" s="16">
        <v>248275.01</v>
      </c>
      <c r="G393" s="16">
        <v>317465.11</v>
      </c>
    </row>
    <row r="394" spans="3:7" ht="12.75">
      <c r="C394" s="14" t="s">
        <v>630</v>
      </c>
      <c r="D394" s="15" t="s">
        <v>631</v>
      </c>
      <c r="E394" s="16">
        <v>7760.47</v>
      </c>
      <c r="F394" s="16">
        <v>4521.6</v>
      </c>
      <c r="G394" s="16">
        <v>4529.3</v>
      </c>
    </row>
    <row r="395" spans="3:7" ht="12.75">
      <c r="C395" s="14" t="s">
        <v>632</v>
      </c>
      <c r="D395" s="15" t="s">
        <v>633</v>
      </c>
      <c r="E395" s="16">
        <v>56524.61</v>
      </c>
      <c r="F395" s="16">
        <v>79597.89</v>
      </c>
      <c r="G395" s="16">
        <v>76912.5</v>
      </c>
    </row>
    <row r="396" spans="3:7" ht="12.75">
      <c r="C396" s="14" t="s">
        <v>634</v>
      </c>
      <c r="D396" s="15" t="s">
        <v>635</v>
      </c>
      <c r="E396" s="16">
        <v>23813.32</v>
      </c>
      <c r="F396" s="16">
        <v>66646.98</v>
      </c>
      <c r="G396" s="16">
        <v>66829.34</v>
      </c>
    </row>
    <row r="397" spans="3:7" ht="12.75">
      <c r="C397" s="14" t="s">
        <v>636</v>
      </c>
      <c r="D397" s="15" t="s">
        <v>637</v>
      </c>
      <c r="E397" s="16">
        <v>242074.88</v>
      </c>
      <c r="F397" s="16">
        <v>256210.93</v>
      </c>
      <c r="G397" s="16">
        <v>267862.62</v>
      </c>
    </row>
    <row r="398" spans="3:7" ht="12.75">
      <c r="C398" s="14" t="s">
        <v>638</v>
      </c>
      <c r="D398" s="15" t="s">
        <v>639</v>
      </c>
      <c r="E398" s="16">
        <v>648514.23</v>
      </c>
      <c r="F398" s="16">
        <v>907113.77</v>
      </c>
      <c r="G398" s="16">
        <v>927134.52</v>
      </c>
    </row>
    <row r="399" spans="3:7" ht="12.75">
      <c r="C399" s="14" t="s">
        <v>640</v>
      </c>
      <c r="D399" s="15" t="s">
        <v>641</v>
      </c>
      <c r="E399" s="16">
        <v>144411.12</v>
      </c>
      <c r="F399" s="16">
        <v>200000</v>
      </c>
      <c r="G399" s="16">
        <v>180000</v>
      </c>
    </row>
    <row r="400" spans="3:7" ht="12.75">
      <c r="C400" s="14" t="s">
        <v>642</v>
      </c>
      <c r="D400" s="15" t="s">
        <v>643</v>
      </c>
      <c r="E400" s="16">
        <v>129812.74</v>
      </c>
      <c r="F400" s="16">
        <v>222585.62</v>
      </c>
      <c r="G400" s="16">
        <v>229399.31</v>
      </c>
    </row>
    <row r="401" spans="3:7" ht="12.75">
      <c r="C401" s="17" t="s">
        <v>644</v>
      </c>
      <c r="E401" s="11">
        <f>SUM(E391:E400)</f>
        <v>2405176.1400000006</v>
      </c>
      <c r="F401" s="11">
        <f>SUM(F391:F400)</f>
        <v>2841933.7800000003</v>
      </c>
      <c r="G401" s="11">
        <f>SUM(G391:G400)</f>
        <v>2946814.9600000004</v>
      </c>
    </row>
    <row r="402" spans="5:7" ht="12.75">
      <c r="E402" s="18"/>
      <c r="F402" s="18"/>
      <c r="G402" s="18"/>
    </row>
    <row r="403" ht="12.75">
      <c r="C403" s="13" t="s">
        <v>645</v>
      </c>
    </row>
    <row r="404" spans="3:7" ht="12.75">
      <c r="C404" s="14" t="s">
        <v>646</v>
      </c>
      <c r="D404" s="15" t="s">
        <v>647</v>
      </c>
      <c r="E404" s="16">
        <v>1726257.43</v>
      </c>
      <c r="F404" s="16">
        <v>1943293.67</v>
      </c>
      <c r="G404" s="16">
        <v>1977822.21</v>
      </c>
    </row>
    <row r="406" ht="12.75">
      <c r="C406" s="13" t="s">
        <v>648</v>
      </c>
    </row>
    <row r="407" spans="3:7" ht="12.75">
      <c r="C407" s="14" t="s">
        <v>649</v>
      </c>
      <c r="D407" s="15" t="s">
        <v>650</v>
      </c>
      <c r="E407" s="16">
        <v>0</v>
      </c>
      <c r="F407" s="16">
        <v>496049.23</v>
      </c>
      <c r="G407" s="16">
        <v>503655</v>
      </c>
    </row>
    <row r="408" spans="3:7" ht="12.75">
      <c r="C408" s="14" t="s">
        <v>651</v>
      </c>
      <c r="D408" s="15" t="s">
        <v>652</v>
      </c>
      <c r="E408" s="16">
        <v>1750951.33</v>
      </c>
      <c r="F408" s="16">
        <v>1170700</v>
      </c>
      <c r="G408" s="16">
        <v>1102700</v>
      </c>
    </row>
    <row r="409" spans="3:7" ht="12.75">
      <c r="C409" s="14" t="s">
        <v>653</v>
      </c>
      <c r="D409" s="15" t="s">
        <v>654</v>
      </c>
      <c r="E409" s="16">
        <v>1399985.54</v>
      </c>
      <c r="F409" s="16">
        <v>1202307.54</v>
      </c>
      <c r="G409" s="16">
        <v>1119002</v>
      </c>
    </row>
    <row r="410" spans="3:7" ht="12.75">
      <c r="C410" s="14" t="s">
        <v>655</v>
      </c>
      <c r="D410" s="15" t="s">
        <v>656</v>
      </c>
      <c r="E410" s="16">
        <v>230.21</v>
      </c>
      <c r="F410" s="16">
        <v>300</v>
      </c>
      <c r="G410" s="16">
        <v>300</v>
      </c>
    </row>
    <row r="411" spans="3:7" ht="12.75">
      <c r="C411" s="14" t="s">
        <v>657</v>
      </c>
      <c r="D411" s="15" t="s">
        <v>658</v>
      </c>
      <c r="E411" s="16">
        <v>114557.71</v>
      </c>
      <c r="F411" s="16">
        <v>140295.7</v>
      </c>
      <c r="G411" s="16">
        <v>335059.3</v>
      </c>
    </row>
    <row r="412" spans="3:7" ht="12.75">
      <c r="C412" s="14" t="s">
        <v>659</v>
      </c>
      <c r="D412" s="15" t="s">
        <v>660</v>
      </c>
      <c r="E412" s="16">
        <v>0</v>
      </c>
      <c r="F412" s="16">
        <v>0</v>
      </c>
      <c r="G412" s="16">
        <v>24000</v>
      </c>
    </row>
    <row r="413" spans="3:7" ht="12.75">
      <c r="C413" s="14" t="s">
        <v>661</v>
      </c>
      <c r="D413" s="15" t="s">
        <v>662</v>
      </c>
      <c r="E413" s="16">
        <v>0</v>
      </c>
      <c r="F413" s="16">
        <v>22612.62</v>
      </c>
      <c r="G413" s="16">
        <v>22765.07</v>
      </c>
    </row>
    <row r="414" spans="3:7" ht="12.75">
      <c r="C414" s="17" t="s">
        <v>663</v>
      </c>
      <c r="E414" s="11">
        <f>SUM(E407:E413)</f>
        <v>3265724.79</v>
      </c>
      <c r="F414" s="11">
        <f>SUM(F407:F413)</f>
        <v>3032265.0900000003</v>
      </c>
      <c r="G414" s="11">
        <f>SUM(G407:G413)</f>
        <v>3107481.3699999996</v>
      </c>
    </row>
    <row r="415" spans="1:7" ht="12.75">
      <c r="A415" s="8" t="s">
        <v>664</v>
      </c>
      <c r="B415" s="8"/>
      <c r="C415" s="8"/>
      <c r="D415" s="20"/>
      <c r="E415" s="25">
        <f>+E414+E404+E401+E388+E379+E371+E365</f>
        <v>16374788.8</v>
      </c>
      <c r="F415" s="25">
        <f>+F414+F404+F401+F388+F379+F371+F365</f>
        <v>17920349.749999996</v>
      </c>
      <c r="G415" s="25">
        <f>+G414+G404+G401+G388+G379+G371+G365</f>
        <v>19608773.810000002</v>
      </c>
    </row>
    <row r="416" spans="1:7" ht="12.75">
      <c r="A416" s="8"/>
      <c r="B416" s="8"/>
      <c r="C416" s="8"/>
      <c r="D416" s="20"/>
      <c r="E416" s="25"/>
      <c r="F416" s="25"/>
      <c r="G416" s="25"/>
    </row>
    <row r="418" ht="12.75">
      <c r="A418" s="13" t="s">
        <v>665</v>
      </c>
    </row>
    <row r="419" spans="3:7" ht="12.75">
      <c r="C419" s="14" t="s">
        <v>666</v>
      </c>
      <c r="D419" s="15" t="s">
        <v>667</v>
      </c>
      <c r="E419" s="16">
        <v>44863.56</v>
      </c>
      <c r="F419" s="16">
        <v>176800</v>
      </c>
      <c r="G419" s="16">
        <v>195800</v>
      </c>
    </row>
    <row r="420" spans="3:7" ht="12.75">
      <c r="C420" s="14" t="s">
        <v>668</v>
      </c>
      <c r="D420" s="15" t="s">
        <v>669</v>
      </c>
      <c r="E420" s="16">
        <v>81098.07</v>
      </c>
      <c r="F420" s="16">
        <v>268000</v>
      </c>
      <c r="G420" s="16">
        <v>277000</v>
      </c>
    </row>
    <row r="421" spans="3:7" ht="12.75">
      <c r="C421" s="14" t="s">
        <v>670</v>
      </c>
      <c r="D421" s="15" t="s">
        <v>671</v>
      </c>
      <c r="E421" s="16">
        <v>0</v>
      </c>
      <c r="F421" s="16">
        <v>1756000</v>
      </c>
      <c r="G421" s="16">
        <v>1900000</v>
      </c>
    </row>
    <row r="422" spans="3:7" ht="12.75">
      <c r="C422" s="14" t="s">
        <v>672</v>
      </c>
      <c r="D422" s="15" t="s">
        <v>673</v>
      </c>
      <c r="E422" s="16">
        <v>116663.51</v>
      </c>
      <c r="F422" s="16">
        <v>200000</v>
      </c>
      <c r="G422" s="16">
        <v>200841.71</v>
      </c>
    </row>
    <row r="423" spans="3:7" ht="12.75">
      <c r="C423" s="14" t="s">
        <v>674</v>
      </c>
      <c r="D423" s="15" t="s">
        <v>675</v>
      </c>
      <c r="E423" s="16">
        <v>755114.07</v>
      </c>
      <c r="F423" s="16">
        <v>958858.25</v>
      </c>
      <c r="G423" s="16">
        <v>974925.36</v>
      </c>
    </row>
    <row r="424" spans="3:7" ht="12.75">
      <c r="C424" s="14" t="s">
        <v>676</v>
      </c>
      <c r="D424" s="15" t="s">
        <v>677</v>
      </c>
      <c r="E424" s="16">
        <v>142299.91</v>
      </c>
      <c r="F424" s="16">
        <v>115000</v>
      </c>
      <c r="G424" s="16">
        <v>50000</v>
      </c>
    </row>
    <row r="425" spans="1:7" ht="12.75">
      <c r="A425" s="1" t="s">
        <v>678</v>
      </c>
      <c r="C425" s="14"/>
      <c r="D425" s="15"/>
      <c r="E425" s="16"/>
      <c r="F425" s="16"/>
      <c r="G425" s="16"/>
    </row>
    <row r="426" spans="3:7" ht="12.75">
      <c r="C426" s="14" t="s">
        <v>679</v>
      </c>
      <c r="D426" s="15" t="s">
        <v>680</v>
      </c>
      <c r="E426" s="16">
        <v>218352.6</v>
      </c>
      <c r="F426" s="16">
        <v>262322.98</v>
      </c>
      <c r="G426" s="16">
        <v>278783.7</v>
      </c>
    </row>
    <row r="427" spans="3:7" ht="12.75">
      <c r="C427" s="14" t="s">
        <v>681</v>
      </c>
      <c r="D427" s="15" t="s">
        <v>682</v>
      </c>
      <c r="E427" s="16">
        <v>503444.41</v>
      </c>
      <c r="F427" s="16">
        <v>513282.66</v>
      </c>
      <c r="G427" s="16">
        <v>527120.18</v>
      </c>
    </row>
    <row r="428" spans="3:7" ht="12.75">
      <c r="C428" s="14" t="s">
        <v>683</v>
      </c>
      <c r="D428" s="15" t="s">
        <v>684</v>
      </c>
      <c r="E428" s="16">
        <v>109804.16</v>
      </c>
      <c r="F428" s="16">
        <v>446400</v>
      </c>
      <c r="G428" s="16">
        <v>578391</v>
      </c>
    </row>
    <row r="429" spans="3:7" ht="12.75">
      <c r="C429" s="14" t="s">
        <v>685</v>
      </c>
      <c r="D429" s="15" t="s">
        <v>686</v>
      </c>
      <c r="E429" s="16">
        <v>745127.57</v>
      </c>
      <c r="F429" s="16">
        <v>801051</v>
      </c>
      <c r="G429" s="16">
        <v>801051</v>
      </c>
    </row>
    <row r="430" spans="3:7" ht="12.75">
      <c r="C430" s="14" t="s">
        <v>687</v>
      </c>
      <c r="D430" s="15" t="s">
        <v>688</v>
      </c>
      <c r="E430" s="16">
        <v>503137.69</v>
      </c>
      <c r="F430" s="16">
        <v>546972.6</v>
      </c>
      <c r="G430" s="16">
        <v>563471.77</v>
      </c>
    </row>
    <row r="431" spans="3:7" ht="12.75">
      <c r="C431" s="14" t="s">
        <v>689</v>
      </c>
      <c r="D431" s="15" t="s">
        <v>690</v>
      </c>
      <c r="E431" s="16">
        <v>2624680.6</v>
      </c>
      <c r="F431" s="16">
        <v>2701773.94</v>
      </c>
      <c r="G431" s="16">
        <v>2791228.09</v>
      </c>
    </row>
    <row r="432" spans="3:7" ht="12.75">
      <c r="C432" s="14" t="s">
        <v>691</v>
      </c>
      <c r="D432" s="15" t="s">
        <v>692</v>
      </c>
      <c r="E432" s="16">
        <v>1956163.34</v>
      </c>
      <c r="F432" s="16">
        <v>1913173.66</v>
      </c>
      <c r="G432" s="16">
        <v>1995663.89</v>
      </c>
    </row>
    <row r="433" spans="3:7" ht="12.75">
      <c r="C433" s="14" t="s">
        <v>693</v>
      </c>
      <c r="D433" s="15" t="s">
        <v>694</v>
      </c>
      <c r="E433" s="16">
        <v>3919682.36</v>
      </c>
      <c r="F433" s="16">
        <v>4212586</v>
      </c>
      <c r="G433" s="16">
        <v>4628586</v>
      </c>
    </row>
    <row r="434" spans="3:7" ht="12.75">
      <c r="C434" s="14" t="s">
        <v>695</v>
      </c>
      <c r="D434" s="15" t="s">
        <v>696</v>
      </c>
      <c r="E434" s="16">
        <v>940351.93</v>
      </c>
      <c r="F434" s="16">
        <v>925558.93</v>
      </c>
      <c r="G434" s="16">
        <v>935598.43</v>
      </c>
    </row>
    <row r="435" spans="3:7" ht="12.75">
      <c r="C435" s="14" t="s">
        <v>697</v>
      </c>
      <c r="D435" s="15" t="s">
        <v>698</v>
      </c>
      <c r="E435" s="16">
        <v>76403.69</v>
      </c>
      <c r="F435" s="16">
        <v>100000</v>
      </c>
      <c r="G435" s="16">
        <v>99926</v>
      </c>
    </row>
    <row r="436" spans="3:7" ht="12.75">
      <c r="C436" s="14" t="s">
        <v>699</v>
      </c>
      <c r="D436" s="15" t="s">
        <v>700</v>
      </c>
      <c r="E436" s="16">
        <v>1343552.26</v>
      </c>
      <c r="F436" s="16">
        <v>1498050.12</v>
      </c>
      <c r="G436" s="16">
        <v>1550979.3</v>
      </c>
    </row>
    <row r="437" spans="3:7" ht="12.75">
      <c r="C437" s="14" t="s">
        <v>701</v>
      </c>
      <c r="D437" s="15" t="s">
        <v>702</v>
      </c>
      <c r="E437" s="16">
        <v>116077.33</v>
      </c>
      <c r="F437" s="16">
        <v>90000</v>
      </c>
      <c r="G437" s="16">
        <v>100000</v>
      </c>
    </row>
    <row r="438" spans="3:7" ht="12.75">
      <c r="C438" s="14" t="s">
        <v>703</v>
      </c>
      <c r="D438" s="15" t="s">
        <v>704</v>
      </c>
      <c r="E438" s="16">
        <v>-206699.57</v>
      </c>
      <c r="F438" s="16">
        <v>0</v>
      </c>
      <c r="G438" s="16">
        <v>0</v>
      </c>
    </row>
    <row r="439" spans="3:7" ht="12.75">
      <c r="C439" s="14" t="s">
        <v>705</v>
      </c>
      <c r="D439" s="15" t="s">
        <v>706</v>
      </c>
      <c r="E439" s="16">
        <v>357584.48</v>
      </c>
      <c r="F439" s="16">
        <v>351145.04</v>
      </c>
      <c r="G439" s="16">
        <v>515749</v>
      </c>
    </row>
    <row r="440" spans="1:7" ht="12.75">
      <c r="A440" s="24" t="s">
        <v>707</v>
      </c>
      <c r="B440" s="8"/>
      <c r="C440" s="8"/>
      <c r="D440" s="20"/>
      <c r="E440" s="21">
        <f>SUM(E419:E439)</f>
        <v>14347701.969999999</v>
      </c>
      <c r="F440" s="21">
        <f>SUM(F419:F439)</f>
        <v>17836975.18</v>
      </c>
      <c r="G440" s="21">
        <f>SUM(G419:G439)</f>
        <v>18965115.430000003</v>
      </c>
    </row>
    <row r="441" spans="1:7" ht="12.75">
      <c r="A441" s="24"/>
      <c r="B441" s="8"/>
      <c r="C441" s="8"/>
      <c r="D441" s="20"/>
      <c r="E441" s="21"/>
      <c r="F441" s="21"/>
      <c r="G441" s="21"/>
    </row>
    <row r="442" spans="5:7" ht="12.75">
      <c r="E442" s="18"/>
      <c r="F442" s="18"/>
      <c r="G442" s="18"/>
    </row>
    <row r="443" ht="12.75">
      <c r="A443" s="8" t="s">
        <v>708</v>
      </c>
    </row>
    <row r="444" ht="12.75">
      <c r="C444" s="13" t="s">
        <v>709</v>
      </c>
    </row>
    <row r="445" spans="3:7" ht="12.75">
      <c r="C445" s="14" t="s">
        <v>710</v>
      </c>
      <c r="D445" s="15" t="s">
        <v>711</v>
      </c>
      <c r="E445" s="16">
        <v>654149.77</v>
      </c>
      <c r="F445" s="16">
        <v>722500</v>
      </c>
      <c r="G445" s="16">
        <v>758500</v>
      </c>
    </row>
    <row r="446" spans="3:7" ht="12.75">
      <c r="C446" s="14" t="s">
        <v>712</v>
      </c>
      <c r="D446" s="15" t="s">
        <v>713</v>
      </c>
      <c r="E446" s="16">
        <v>3605959.51</v>
      </c>
      <c r="F446" s="16">
        <v>3538118</v>
      </c>
      <c r="G446" s="16">
        <v>4741118</v>
      </c>
    </row>
    <row r="447" spans="3:7" ht="12.75">
      <c r="C447" s="17" t="s">
        <v>714</v>
      </c>
      <c r="E447" s="11">
        <f>SUM(E445:E446)</f>
        <v>4260109.279999999</v>
      </c>
      <c r="F447" s="11">
        <f>SUM(F445:F446)</f>
        <v>4260618</v>
      </c>
      <c r="G447" s="11">
        <f>SUM(G445:G446)</f>
        <v>5499618</v>
      </c>
    </row>
    <row r="448" spans="5:7" ht="12.75">
      <c r="E448" s="18"/>
      <c r="F448" s="18"/>
      <c r="G448" s="18"/>
    </row>
    <row r="449" ht="12.75">
      <c r="C449" s="13" t="s">
        <v>715</v>
      </c>
    </row>
    <row r="450" spans="3:7" ht="12.75">
      <c r="C450" s="14" t="s">
        <v>716</v>
      </c>
      <c r="D450" s="15" t="s">
        <v>717</v>
      </c>
      <c r="E450" s="16">
        <v>1259958.09</v>
      </c>
      <c r="F450" s="16">
        <v>1302000</v>
      </c>
      <c r="G450" s="16">
        <v>1373000</v>
      </c>
    </row>
    <row r="454" ht="12.75">
      <c r="C454" s="13" t="s">
        <v>718</v>
      </c>
    </row>
    <row r="455" spans="3:7" ht="12.75">
      <c r="C455" s="14" t="s">
        <v>719</v>
      </c>
      <c r="D455" s="15" t="s">
        <v>720</v>
      </c>
      <c r="E455" s="16">
        <v>0</v>
      </c>
      <c r="F455" s="16">
        <v>400000</v>
      </c>
      <c r="G455" s="16">
        <v>400000</v>
      </c>
    </row>
    <row r="456" spans="3:7" ht="12.75">
      <c r="C456" s="14" t="s">
        <v>721</v>
      </c>
      <c r="D456" s="15" t="s">
        <v>722</v>
      </c>
      <c r="E456" s="16">
        <v>53092.18</v>
      </c>
      <c r="F456" s="16">
        <v>58924</v>
      </c>
      <c r="G456" s="16">
        <v>58924</v>
      </c>
    </row>
    <row r="457" spans="3:7" ht="12.75">
      <c r="C457" s="14" t="s">
        <v>723</v>
      </c>
      <c r="D457" s="15" t="s">
        <v>724</v>
      </c>
      <c r="E457" s="16">
        <v>0</v>
      </c>
      <c r="F457" s="16">
        <v>0</v>
      </c>
      <c r="G457" s="16">
        <v>209000</v>
      </c>
    </row>
    <row r="458" spans="3:7" ht="12.75">
      <c r="C458" s="14" t="s">
        <v>725</v>
      </c>
      <c r="D458" s="15" t="s">
        <v>726</v>
      </c>
      <c r="E458" s="16">
        <v>0</v>
      </c>
      <c r="F458" s="16">
        <v>456000</v>
      </c>
      <c r="G458" s="16">
        <v>0</v>
      </c>
    </row>
    <row r="459" spans="3:7" ht="12.75">
      <c r="C459" s="14" t="s">
        <v>727</v>
      </c>
      <c r="D459" s="15" t="s">
        <v>728</v>
      </c>
      <c r="E459" s="16">
        <v>0</v>
      </c>
      <c r="F459" s="16">
        <v>0</v>
      </c>
      <c r="G459" s="16">
        <v>456000</v>
      </c>
    </row>
    <row r="460" spans="3:7" ht="12.75">
      <c r="C460" s="14" t="s">
        <v>729</v>
      </c>
      <c r="D460" s="15" t="s">
        <v>730</v>
      </c>
      <c r="E460" s="16">
        <v>0</v>
      </c>
      <c r="F460" s="16">
        <v>12000000</v>
      </c>
      <c r="G460" s="16">
        <v>0</v>
      </c>
    </row>
    <row r="461" spans="3:7" ht="12.75">
      <c r="C461" s="14" t="s">
        <v>731</v>
      </c>
      <c r="D461" s="15" t="s">
        <v>732</v>
      </c>
      <c r="E461" s="16">
        <v>0</v>
      </c>
      <c r="F461" s="16">
        <v>0</v>
      </c>
      <c r="G461" s="16">
        <v>12500000</v>
      </c>
    </row>
    <row r="462" spans="3:7" ht="12.75">
      <c r="C462" s="14" t="s">
        <v>733</v>
      </c>
      <c r="D462" s="15" t="s">
        <v>734</v>
      </c>
      <c r="E462" s="16">
        <v>5928435</v>
      </c>
      <c r="F462" s="16">
        <v>6000000</v>
      </c>
      <c r="G462" s="16">
        <v>7542000</v>
      </c>
    </row>
    <row r="463" spans="3:7" ht="12.75">
      <c r="C463" s="14" t="s">
        <v>735</v>
      </c>
      <c r="D463" s="15" t="s">
        <v>736</v>
      </c>
      <c r="E463" s="16">
        <v>297304</v>
      </c>
      <c r="F463" s="16">
        <v>320000</v>
      </c>
      <c r="G463" s="16">
        <v>320000</v>
      </c>
    </row>
    <row r="464" spans="3:7" ht="12.75">
      <c r="C464" s="14" t="s">
        <v>737</v>
      </c>
      <c r="D464" s="15" t="s">
        <v>738</v>
      </c>
      <c r="E464" s="16">
        <v>32054.5</v>
      </c>
      <c r="F464" s="16">
        <v>22000</v>
      </c>
      <c r="G464" s="16">
        <v>22000</v>
      </c>
    </row>
    <row r="465" spans="3:7" ht="12.75">
      <c r="C465" s="14" t="s">
        <v>739</v>
      </c>
      <c r="D465" s="15" t="s">
        <v>740</v>
      </c>
      <c r="E465" s="16">
        <v>3148749</v>
      </c>
      <c r="F465" s="16">
        <v>3200000</v>
      </c>
      <c r="G465" s="16">
        <v>3500000</v>
      </c>
    </row>
    <row r="466" spans="3:7" ht="12.75">
      <c r="C466" s="17" t="s">
        <v>741</v>
      </c>
      <c r="E466" s="11">
        <f>SUM(E455:E465)</f>
        <v>9459634.68</v>
      </c>
      <c r="F466" s="11">
        <f>SUM(F455:F465)</f>
        <v>22456924</v>
      </c>
      <c r="G466" s="11">
        <f>SUM(G455:G465)</f>
        <v>25007924</v>
      </c>
    </row>
    <row r="467" spans="1:7" ht="12.75">
      <c r="A467" s="8" t="s">
        <v>742</v>
      </c>
      <c r="B467" s="8"/>
      <c r="C467" s="8"/>
      <c r="D467" s="20"/>
      <c r="E467" s="23">
        <f>+E466+E450+E447</f>
        <v>14979702.049999999</v>
      </c>
      <c r="F467" s="23">
        <f>+F466+F450+F447</f>
        <v>28019542</v>
      </c>
      <c r="G467" s="23">
        <f>+G466+G450+G447</f>
        <v>31880542</v>
      </c>
    </row>
    <row r="468" spans="1:7" ht="12.75">
      <c r="A468" s="8"/>
      <c r="B468" s="8"/>
      <c r="C468" s="8"/>
      <c r="D468" s="20"/>
      <c r="E468" s="23"/>
      <c r="F468" s="23"/>
      <c r="G468" s="23"/>
    </row>
    <row r="469" spans="4:5" ht="12.75">
      <c r="D469" s="22"/>
      <c r="E469" s="23"/>
    </row>
    <row r="470" ht="12.75">
      <c r="A470" s="13" t="s">
        <v>743</v>
      </c>
    </row>
    <row r="471" spans="3:7" ht="12.75">
      <c r="C471" s="14" t="s">
        <v>744</v>
      </c>
      <c r="D471" s="15" t="s">
        <v>745</v>
      </c>
      <c r="E471" s="16">
        <v>0</v>
      </c>
      <c r="F471" s="16">
        <v>3381500</v>
      </c>
      <c r="G471" s="16">
        <v>3308000</v>
      </c>
    </row>
    <row r="472" spans="3:7" ht="12.75">
      <c r="C472" s="14" t="s">
        <v>746</v>
      </c>
      <c r="D472" s="15" t="s">
        <v>747</v>
      </c>
      <c r="E472" s="16">
        <v>0</v>
      </c>
      <c r="F472" s="16">
        <v>17343</v>
      </c>
      <c r="G472" s="16">
        <v>17343</v>
      </c>
    </row>
    <row r="473" spans="3:7" ht="12.75">
      <c r="C473" s="14" t="s">
        <v>748</v>
      </c>
      <c r="D473" s="15" t="s">
        <v>749</v>
      </c>
      <c r="E473" s="16">
        <v>0</v>
      </c>
      <c r="F473" s="16">
        <v>0</v>
      </c>
      <c r="G473" s="16">
        <v>1683118</v>
      </c>
    </row>
    <row r="474" spans="1:7" ht="12.75">
      <c r="A474" s="24" t="s">
        <v>750</v>
      </c>
      <c r="B474" s="8"/>
      <c r="C474" s="8"/>
      <c r="D474" s="20"/>
      <c r="E474" s="21">
        <f>SUM(E471:E473)</f>
        <v>0</v>
      </c>
      <c r="F474" s="21">
        <f>SUM(F471:F473)</f>
        <v>3398843</v>
      </c>
      <c r="G474" s="21">
        <f>SUM(G471:G473)</f>
        <v>5008461</v>
      </c>
    </row>
    <row r="475" spans="5:7" ht="12.75">
      <c r="E475" s="18"/>
      <c r="F475" s="18"/>
      <c r="G475" s="18"/>
    </row>
    <row r="477" spans="1:7" ht="12.75">
      <c r="A477" s="24" t="s">
        <v>751</v>
      </c>
      <c r="C477" s="13"/>
      <c r="E477" s="21">
        <f>+E474+E467+E440+E415+E343+E259+E209+E200+E165+E136</f>
        <v>153822355.88</v>
      </c>
      <c r="F477" s="21">
        <f>+F474+F466+F450+F447+F440+F415+F343+F259+F209+F200+F165+F136</f>
        <v>196128000</v>
      </c>
      <c r="G477" s="21">
        <f>+G474+G466+G450+G447+G440+G415+G343+G259+G209+G200+G165+G136</f>
        <v>225469999.84000003</v>
      </c>
    </row>
    <row r="478" ht="14.25">
      <c r="A478" s="12" t="s">
        <v>752</v>
      </c>
    </row>
    <row r="479" ht="12.75">
      <c r="C479" s="13" t="s">
        <v>753</v>
      </c>
    </row>
    <row r="480" spans="3:7" ht="12.75">
      <c r="C480" s="14" t="s">
        <v>754</v>
      </c>
      <c r="D480" s="15" t="s">
        <v>755</v>
      </c>
      <c r="E480" s="16">
        <v>172018.38</v>
      </c>
      <c r="F480" s="16">
        <v>169215.91</v>
      </c>
      <c r="G480" s="16">
        <v>169855.23</v>
      </c>
    </row>
    <row r="482" ht="12.75">
      <c r="C482" s="13" t="s">
        <v>756</v>
      </c>
    </row>
    <row r="483" spans="3:7" ht="12.75">
      <c r="C483" s="14" t="s">
        <v>757</v>
      </c>
      <c r="D483" s="15" t="s">
        <v>758</v>
      </c>
      <c r="E483" s="16">
        <v>-24393.14</v>
      </c>
      <c r="F483" s="16">
        <v>14520.89</v>
      </c>
      <c r="G483" s="16">
        <v>10000</v>
      </c>
    </row>
    <row r="484" spans="3:7" ht="12.75">
      <c r="C484" s="14" t="s">
        <v>759</v>
      </c>
      <c r="D484" s="15" t="s">
        <v>760</v>
      </c>
      <c r="E484" s="16">
        <v>144998.33</v>
      </c>
      <c r="F484" s="16">
        <v>826738.82</v>
      </c>
      <c r="G484" s="16">
        <v>1056443.26</v>
      </c>
    </row>
    <row r="485" spans="3:7" ht="12.75">
      <c r="C485" s="14" t="s">
        <v>756</v>
      </c>
      <c r="D485" s="15" t="s">
        <v>761</v>
      </c>
      <c r="E485" s="16">
        <v>478156.55</v>
      </c>
      <c r="F485" s="16">
        <v>456791.08</v>
      </c>
      <c r="G485" s="16">
        <v>392955.63</v>
      </c>
    </row>
    <row r="486" spans="3:7" ht="12.75">
      <c r="C486" s="17" t="s">
        <v>762</v>
      </c>
      <c r="E486" s="11">
        <f>SUM(E483:E485)</f>
        <v>598761.74</v>
      </c>
      <c r="F486" s="11">
        <f>SUM(F483:F485)</f>
        <v>1298050.79</v>
      </c>
      <c r="G486" s="11">
        <f>SUM(G483:G485)</f>
        <v>1459398.8900000001</v>
      </c>
    </row>
    <row r="487" spans="5:7" ht="12.75">
      <c r="E487" s="18"/>
      <c r="F487" s="18"/>
      <c r="G487" s="18"/>
    </row>
    <row r="488" ht="12.75">
      <c r="C488" s="13" t="s">
        <v>763</v>
      </c>
    </row>
    <row r="489" spans="3:7" ht="12.75">
      <c r="C489" s="14" t="s">
        <v>764</v>
      </c>
      <c r="D489" s="15" t="s">
        <v>765</v>
      </c>
      <c r="E489" s="16">
        <v>175840.4</v>
      </c>
      <c r="F489" s="16">
        <v>209772.04</v>
      </c>
      <c r="G489" s="16">
        <v>192573.54</v>
      </c>
    </row>
    <row r="490" spans="3:7" ht="12.75">
      <c r="C490" s="14" t="s">
        <v>766</v>
      </c>
      <c r="D490" s="15" t="s">
        <v>767</v>
      </c>
      <c r="E490" s="16">
        <v>381571.1</v>
      </c>
      <c r="F490" s="16">
        <v>608129</v>
      </c>
      <c r="G490" s="16">
        <v>0</v>
      </c>
    </row>
    <row r="491" spans="3:7" ht="12.75">
      <c r="C491" s="14" t="s">
        <v>768</v>
      </c>
      <c r="D491" s="15" t="s">
        <v>769</v>
      </c>
      <c r="E491" s="16">
        <v>2615476.03</v>
      </c>
      <c r="F491" s="16">
        <v>3186387.06</v>
      </c>
      <c r="G491" s="16">
        <v>3642404.85</v>
      </c>
    </row>
    <row r="492" spans="3:7" ht="12.75">
      <c r="C492" s="14" t="s">
        <v>770</v>
      </c>
      <c r="D492" s="15" t="s">
        <v>771</v>
      </c>
      <c r="E492" s="16">
        <v>1875733.57</v>
      </c>
      <c r="F492" s="16">
        <v>2333711.9</v>
      </c>
      <c r="G492" s="16">
        <v>3146021.61</v>
      </c>
    </row>
    <row r="493" spans="3:7" ht="12.75">
      <c r="C493" s="17" t="s">
        <v>772</v>
      </c>
      <c r="E493" s="18">
        <v>5048621.1</v>
      </c>
      <c r="F493" s="18">
        <v>6338000</v>
      </c>
      <c r="G493" s="18">
        <f>SUM(G489:G492)</f>
        <v>6981000</v>
      </c>
    </row>
    <row r="495" ht="12.75">
      <c r="C495" s="13" t="s">
        <v>773</v>
      </c>
    </row>
    <row r="496" spans="3:7" ht="12.75">
      <c r="C496" s="14" t="s">
        <v>774</v>
      </c>
      <c r="D496" s="15" t="s">
        <v>775</v>
      </c>
      <c r="E496" s="16">
        <v>41403.99</v>
      </c>
      <c r="F496" s="16">
        <v>60544.63</v>
      </c>
      <c r="G496" s="16">
        <v>51157.66</v>
      </c>
    </row>
    <row r="497" spans="3:7" ht="12.75">
      <c r="C497" s="14" t="s">
        <v>773</v>
      </c>
      <c r="D497" s="15" t="s">
        <v>776</v>
      </c>
      <c r="E497" s="16">
        <v>447081.26</v>
      </c>
      <c r="F497" s="16">
        <v>521272.75</v>
      </c>
      <c r="G497" s="16">
        <v>524416.3</v>
      </c>
    </row>
    <row r="498" spans="3:7" ht="12.75">
      <c r="C498" s="14" t="s">
        <v>777</v>
      </c>
      <c r="D498" s="15" t="s">
        <v>778</v>
      </c>
      <c r="E498" s="16">
        <v>661151.68</v>
      </c>
      <c r="F498" s="16">
        <v>729501.62</v>
      </c>
      <c r="G498" s="16">
        <v>746745.04</v>
      </c>
    </row>
    <row r="499" spans="3:7" ht="12.75">
      <c r="C499" s="14" t="s">
        <v>779</v>
      </c>
      <c r="D499" s="15" t="s">
        <v>780</v>
      </c>
      <c r="E499" s="16">
        <v>10514.92</v>
      </c>
      <c r="F499" s="16">
        <v>40000</v>
      </c>
      <c r="G499" s="16">
        <v>40000</v>
      </c>
    </row>
    <row r="500" spans="3:7" ht="12.75">
      <c r="C500" s="17" t="s">
        <v>781</v>
      </c>
      <c r="E500" s="18">
        <v>1160151.85</v>
      </c>
      <c r="F500" s="18">
        <v>1351319</v>
      </c>
      <c r="G500" s="18">
        <f>SUM(G496:G499)</f>
        <v>1362319</v>
      </c>
    </row>
    <row r="501" spans="3:7" ht="12.75">
      <c r="C501" s="17"/>
      <c r="E501" s="18"/>
      <c r="F501" s="18"/>
      <c r="G501" s="18"/>
    </row>
    <row r="502" ht="12.75">
      <c r="C502" s="13" t="s">
        <v>782</v>
      </c>
    </row>
    <row r="503" spans="3:7" ht="12.75">
      <c r="C503" s="14" t="s">
        <v>783</v>
      </c>
      <c r="D503" s="15" t="s">
        <v>784</v>
      </c>
      <c r="E503" s="16">
        <v>105339.35</v>
      </c>
      <c r="F503" s="16">
        <v>98160</v>
      </c>
      <c r="G503" s="16">
        <v>0</v>
      </c>
    </row>
    <row r="504" spans="3:7" ht="12.75">
      <c r="C504" s="14" t="s">
        <v>782</v>
      </c>
      <c r="D504" s="15" t="s">
        <v>785</v>
      </c>
      <c r="E504" s="16">
        <v>5810050.39</v>
      </c>
      <c r="F504" s="16">
        <v>6006923.3</v>
      </c>
      <c r="G504" s="16">
        <v>6389095.88</v>
      </c>
    </row>
    <row r="505" spans="3:7" ht="12.75">
      <c r="C505" s="17" t="s">
        <v>786</v>
      </c>
      <c r="E505" s="18">
        <v>5915389.74</v>
      </c>
      <c r="F505" s="18">
        <v>6105083.3</v>
      </c>
      <c r="G505" s="18">
        <f>SUM(G503:G504)</f>
        <v>6389095.88</v>
      </c>
    </row>
    <row r="507" ht="12.75">
      <c r="C507" s="13" t="s">
        <v>787</v>
      </c>
    </row>
    <row r="508" spans="3:7" ht="12.75">
      <c r="C508" s="14" t="s">
        <v>788</v>
      </c>
      <c r="D508" s="15" t="s">
        <v>789</v>
      </c>
      <c r="E508" s="16">
        <v>0</v>
      </c>
      <c r="F508" s="16">
        <v>0</v>
      </c>
      <c r="G508" s="16">
        <v>50000</v>
      </c>
    </row>
    <row r="510" ht="12.75">
      <c r="C510" s="13" t="s">
        <v>790</v>
      </c>
    </row>
    <row r="511" spans="3:7" ht="12.75">
      <c r="C511" s="14" t="s">
        <v>791</v>
      </c>
      <c r="D511" s="15" t="s">
        <v>792</v>
      </c>
      <c r="E511" s="16">
        <v>96003.71</v>
      </c>
      <c r="F511" s="16">
        <v>314681</v>
      </c>
      <c r="G511" s="16">
        <v>314681</v>
      </c>
    </row>
    <row r="512" spans="3:7" ht="12.75">
      <c r="C512" s="14" t="s">
        <v>793</v>
      </c>
      <c r="D512" s="15" t="s">
        <v>794</v>
      </c>
      <c r="E512" s="16">
        <v>15798.08</v>
      </c>
      <c r="F512" s="16">
        <v>51783</v>
      </c>
      <c r="G512" s="16">
        <v>51783</v>
      </c>
    </row>
    <row r="513" spans="3:7" ht="12.75">
      <c r="C513" s="14" t="s">
        <v>795</v>
      </c>
      <c r="D513" s="15" t="s">
        <v>796</v>
      </c>
      <c r="E513" s="16">
        <v>9721.89</v>
      </c>
      <c r="F513" s="16">
        <v>31867</v>
      </c>
      <c r="G513" s="16">
        <v>31867</v>
      </c>
    </row>
    <row r="514" spans="3:7" ht="12.75">
      <c r="C514" s="17" t="s">
        <v>797</v>
      </c>
      <c r="E514" s="18">
        <v>121523.68</v>
      </c>
      <c r="F514" s="18">
        <v>398331</v>
      </c>
      <c r="G514" s="18">
        <f>SUM(G511:G513)</f>
        <v>398331</v>
      </c>
    </row>
    <row r="516" spans="1:7" ht="12.75">
      <c r="A516" s="24" t="s">
        <v>798</v>
      </c>
      <c r="E516" s="25">
        <f>+E514+E508+E505+E500+E493+E486+E480</f>
        <v>13016466.49</v>
      </c>
      <c r="F516" s="25">
        <f>+F514+F508+F505+F500+F493+F486+F480</f>
        <v>15660000</v>
      </c>
      <c r="G516" s="25">
        <f>+G514+G508+G505+G500+G493+G486+G480</f>
        <v>16810000</v>
      </c>
    </row>
    <row r="517" spans="5:7" ht="12.75">
      <c r="E517" s="23"/>
      <c r="F517" s="23"/>
      <c r="G517" s="23"/>
    </row>
    <row r="519" spans="1:7" ht="12.75">
      <c r="A519" s="8" t="s">
        <v>799</v>
      </c>
      <c r="B519" s="8"/>
      <c r="C519" s="26"/>
      <c r="D519" s="27"/>
      <c r="E519" s="21"/>
      <c r="F519" s="21"/>
      <c r="G519" s="21"/>
    </row>
    <row r="520" spans="1:7" ht="12.75">
      <c r="A520" s="28"/>
      <c r="B520" s="8" t="s">
        <v>800</v>
      </c>
      <c r="C520" s="8"/>
      <c r="D520" s="20"/>
      <c r="E520" s="23">
        <f>+E516+E477</f>
        <v>166838822.37</v>
      </c>
      <c r="F520" s="23">
        <f>+F516+F477</f>
        <v>211788000</v>
      </c>
      <c r="G520" s="23">
        <f>+G516+G477</f>
        <v>242279999.84000003</v>
      </c>
    </row>
    <row r="526" ht="12.75">
      <c r="F526" s="2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WKU USER</dc:creator>
  <cp:keywords/>
  <dc:description/>
  <cp:lastModifiedBy>Network and Computing Support</cp:lastModifiedBy>
  <dcterms:created xsi:type="dcterms:W3CDTF">2004-06-10T20:28:04Z</dcterms:created>
  <dcterms:modified xsi:type="dcterms:W3CDTF">2011-09-01T20:38:36Z</dcterms:modified>
  <cp:category/>
  <cp:version/>
  <cp:contentType/>
  <cp:contentStatus/>
</cp:coreProperties>
</file>