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Final" sheetId="1" r:id="rId1"/>
  </sheets>
  <definedNames>
    <definedName name="_xlnm.Print_Area" localSheetId="0">'Final'!$A$1:$I$582</definedName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<sst xmlns="http://schemas.openxmlformats.org/spreadsheetml/2006/main" count="918" uniqueCount="911">
  <si>
    <t>2005-06</t>
  </si>
  <si>
    <t>2006-07</t>
  </si>
  <si>
    <t>2007-08</t>
  </si>
  <si>
    <t>Index</t>
  </si>
  <si>
    <t>Expenditures</t>
  </si>
  <si>
    <t>Budget</t>
  </si>
  <si>
    <t>Gordon Ford College of Business</t>
  </si>
  <si>
    <t>Business Graduate Assistants</t>
  </si>
  <si>
    <t>230013</t>
  </si>
  <si>
    <t>230015</t>
  </si>
  <si>
    <t>230016</t>
  </si>
  <si>
    <t>Accounting</t>
  </si>
  <si>
    <t>230101</t>
  </si>
  <si>
    <t>Finance</t>
  </si>
  <si>
    <t>230102</t>
  </si>
  <si>
    <t>Economics</t>
  </si>
  <si>
    <t>230201</t>
  </si>
  <si>
    <t>Marketing</t>
  </si>
  <si>
    <t>230202</t>
  </si>
  <si>
    <t>Computer Information Systems</t>
  </si>
  <si>
    <t>230301</t>
  </si>
  <si>
    <t>Management</t>
  </si>
  <si>
    <t>230302</t>
  </si>
  <si>
    <t>Education Graduate Assistants</t>
  </si>
  <si>
    <t>240103</t>
  </si>
  <si>
    <t>240151</t>
  </si>
  <si>
    <t>240152</t>
  </si>
  <si>
    <t>AA - Increase Capacity of School IV</t>
  </si>
  <si>
    <t>240157</t>
  </si>
  <si>
    <t>AA - Improve Teacher Preparation IV</t>
  </si>
  <si>
    <t>240158</t>
  </si>
  <si>
    <t>240159</t>
  </si>
  <si>
    <t>Ed. Admin., Leadership &amp; Research</t>
  </si>
  <si>
    <t>240201</t>
  </si>
  <si>
    <t>Ed Leadership Doctoral Program</t>
  </si>
  <si>
    <t>240220</t>
  </si>
  <si>
    <t>Psychology</t>
  </si>
  <si>
    <t>240501</t>
  </si>
  <si>
    <t>Psychology Clinic</t>
  </si>
  <si>
    <t>240504</t>
  </si>
  <si>
    <t>Curriculum &amp; Instruction</t>
  </si>
  <si>
    <t>240601</t>
  </si>
  <si>
    <t>240707</t>
  </si>
  <si>
    <t>Special Instructional Programs</t>
  </si>
  <si>
    <t>240801</t>
  </si>
  <si>
    <t>Teacher Services</t>
  </si>
  <si>
    <t>240901</t>
  </si>
  <si>
    <t>Military Science</t>
  </si>
  <si>
    <t>241001</t>
  </si>
  <si>
    <t>Counseling and Student Affairs</t>
  </si>
  <si>
    <t>241701</t>
  </si>
  <si>
    <t>Kelly Autism Program</t>
  </si>
  <si>
    <t>241801</t>
  </si>
  <si>
    <t>Study Tour Program</t>
  </si>
  <si>
    <t>201301</t>
  </si>
  <si>
    <t>Potter College Graduate Assistants</t>
  </si>
  <si>
    <t>250103</t>
  </si>
  <si>
    <t>Potter College Student Support</t>
  </si>
  <si>
    <t>250104</t>
  </si>
  <si>
    <t>PD - Potter College</t>
  </si>
  <si>
    <t>250105</t>
  </si>
  <si>
    <t>250152</t>
  </si>
  <si>
    <t>250153</t>
  </si>
  <si>
    <t>250154</t>
  </si>
  <si>
    <t>Art</t>
  </si>
  <si>
    <t>250201</t>
  </si>
  <si>
    <t>AA - Art</t>
  </si>
  <si>
    <t>250203</t>
  </si>
  <si>
    <t>Communication</t>
  </si>
  <si>
    <t>250301</t>
  </si>
  <si>
    <t>AA - Leadership Studies</t>
  </si>
  <si>
    <t>250306</t>
  </si>
  <si>
    <t>English</t>
  </si>
  <si>
    <t>250401</t>
  </si>
  <si>
    <t>Modern Languages</t>
  </si>
  <si>
    <t>250501</t>
  </si>
  <si>
    <t>History</t>
  </si>
  <si>
    <t>250601</t>
  </si>
  <si>
    <t>Journalism &amp; Broadcasting</t>
  </si>
  <si>
    <t>250701</t>
  </si>
  <si>
    <t>21st Century Media - POD</t>
  </si>
  <si>
    <t>250703</t>
  </si>
  <si>
    <t>Image West Prof Services</t>
  </si>
  <si>
    <t>250706</t>
  </si>
  <si>
    <t>Journalism Academic Excell Projects</t>
  </si>
  <si>
    <t>250708</t>
  </si>
  <si>
    <t>Music</t>
  </si>
  <si>
    <t>250801</t>
  </si>
  <si>
    <t>AA - Music</t>
  </si>
  <si>
    <t>250803</t>
  </si>
  <si>
    <t>Music Dept. Concert and Performance</t>
  </si>
  <si>
    <t>250804</t>
  </si>
  <si>
    <t>Marching Band</t>
  </si>
  <si>
    <t>250805</t>
  </si>
  <si>
    <t>Philosophy &amp; Religion</t>
  </si>
  <si>
    <t>250901</t>
  </si>
  <si>
    <t>Sociology</t>
  </si>
  <si>
    <t>251001</t>
  </si>
  <si>
    <t>Theatre &amp; Dance</t>
  </si>
  <si>
    <t>251101</t>
  </si>
  <si>
    <t>Political Science</t>
  </si>
  <si>
    <t>251201</t>
  </si>
  <si>
    <t>African American Studies</t>
  </si>
  <si>
    <t>251202</t>
  </si>
  <si>
    <t>AA - Government</t>
  </si>
  <si>
    <t>251204</t>
  </si>
  <si>
    <t>Folk Studies &amp; Anthropology</t>
  </si>
  <si>
    <t>251301</t>
  </si>
  <si>
    <t>Communication/Broadcasting ETV Lab</t>
  </si>
  <si>
    <t>290201</t>
  </si>
  <si>
    <t>Ogden College</t>
  </si>
  <si>
    <t>Ogden College Graduate Assistants</t>
  </si>
  <si>
    <t>260103</t>
  </si>
  <si>
    <t>260104</t>
  </si>
  <si>
    <t>260105</t>
  </si>
  <si>
    <t>AA - Women in Science &amp; Engineering</t>
  </si>
  <si>
    <t>260106</t>
  </si>
  <si>
    <t>Agriculture</t>
  </si>
  <si>
    <t>260201</t>
  </si>
  <si>
    <t>Leaf Composting-Scholarships</t>
  </si>
  <si>
    <t>260202</t>
  </si>
  <si>
    <t>Agriculture Mechanics</t>
  </si>
  <si>
    <t>260203</t>
  </si>
  <si>
    <t>Biology</t>
  </si>
  <si>
    <t>260401</t>
  </si>
  <si>
    <t>Chemistry</t>
  </si>
  <si>
    <t>260501</t>
  </si>
  <si>
    <t>Geography &amp; Geology</t>
  </si>
  <si>
    <t>260601</t>
  </si>
  <si>
    <t>AA - Geog Info Systems Prof Serv</t>
  </si>
  <si>
    <t>260603</t>
  </si>
  <si>
    <t>Architect &amp; Manufacturing Sciences</t>
  </si>
  <si>
    <t>260801</t>
  </si>
  <si>
    <t>AMS - Academic Excellence Projects</t>
  </si>
  <si>
    <t>260805</t>
  </si>
  <si>
    <t>Mathematics</t>
  </si>
  <si>
    <t>260901</t>
  </si>
  <si>
    <t>Physics &amp; Astronomy</t>
  </si>
  <si>
    <t>261101</t>
  </si>
  <si>
    <t>Computer Science</t>
  </si>
  <si>
    <t>261301</t>
  </si>
  <si>
    <t>Engineering</t>
  </si>
  <si>
    <t>261401</t>
  </si>
  <si>
    <t>AA - Engineering</t>
  </si>
  <si>
    <t>261405</t>
  </si>
  <si>
    <t>College of Health &amp; Human Services</t>
  </si>
  <si>
    <t>Consumer &amp; Family Sciences</t>
  </si>
  <si>
    <t>240301</t>
  </si>
  <si>
    <t>Hospitality Management Program</t>
  </si>
  <si>
    <t>240302</t>
  </si>
  <si>
    <t>Early Childhood Center, CEC</t>
  </si>
  <si>
    <t>240308</t>
  </si>
  <si>
    <t>Physical Education &amp; Recreation</t>
  </si>
  <si>
    <t>240401</t>
  </si>
  <si>
    <t>CHHS Graduate Assistants</t>
  </si>
  <si>
    <t>265102</t>
  </si>
  <si>
    <t>265104</t>
  </si>
  <si>
    <t>265105</t>
  </si>
  <si>
    <t>AA - American Humanics</t>
  </si>
  <si>
    <t>265106</t>
  </si>
  <si>
    <t>Center for Gerontology</t>
  </si>
  <si>
    <t>265107</t>
  </si>
  <si>
    <t>Clinical Education Complex (CEC)</t>
  </si>
  <si>
    <t>265150</t>
  </si>
  <si>
    <t>Public Health</t>
  </si>
  <si>
    <t>265201</t>
  </si>
  <si>
    <t>Nursing</t>
  </si>
  <si>
    <t>265301</t>
  </si>
  <si>
    <t>Social Work</t>
  </si>
  <si>
    <t>265401</t>
  </si>
  <si>
    <t>Allied Health - Dental Hygiene</t>
  </si>
  <si>
    <t>265402</t>
  </si>
  <si>
    <t>Dental Hygiene Student Material</t>
  </si>
  <si>
    <t>265403</t>
  </si>
  <si>
    <t>Area Health Education Systems</t>
  </si>
  <si>
    <t>265501</t>
  </si>
  <si>
    <t>AHES Nursing</t>
  </si>
  <si>
    <t>265503</t>
  </si>
  <si>
    <t>AHES Medical Technology</t>
  </si>
  <si>
    <t>265504</t>
  </si>
  <si>
    <t>Communication Disorders</t>
  </si>
  <si>
    <t>265601</t>
  </si>
  <si>
    <t>Extended Learning &amp; Outreach (DELO)</t>
  </si>
  <si>
    <t>Conferences &amp; Workshops - Budget</t>
  </si>
  <si>
    <t>140100</t>
  </si>
  <si>
    <t>Summer School</t>
  </si>
  <si>
    <t>200023</t>
  </si>
  <si>
    <t>Conference Center</t>
  </si>
  <si>
    <t>200101</t>
  </si>
  <si>
    <t>Correspondence Studies Office</t>
  </si>
  <si>
    <t>220201</t>
  </si>
  <si>
    <t>220301</t>
  </si>
  <si>
    <t>Distance Learning</t>
  </si>
  <si>
    <t>220401</t>
  </si>
  <si>
    <t>Cohort Programs</t>
  </si>
  <si>
    <t>220402</t>
  </si>
  <si>
    <t>Communication Disorders - NY</t>
  </si>
  <si>
    <t>220404</t>
  </si>
  <si>
    <t>Winter Session</t>
  </si>
  <si>
    <t>220410</t>
  </si>
  <si>
    <t>Extended Campus-Elizabethtown</t>
  </si>
  <si>
    <t>220601</t>
  </si>
  <si>
    <t>Extended Campus-Glasgow</t>
  </si>
  <si>
    <t>220701</t>
  </si>
  <si>
    <t>Extended Campus-Owensboro</t>
  </si>
  <si>
    <t>220801</t>
  </si>
  <si>
    <t>285101</t>
  </si>
  <si>
    <t>Dual Credit</t>
  </si>
  <si>
    <t>285103</t>
  </si>
  <si>
    <t>Bowling Green Community College</t>
  </si>
  <si>
    <t>Healthcare Information Systems</t>
  </si>
  <si>
    <t>280201</t>
  </si>
  <si>
    <t>Rural Allied Health &amp; Nursing</t>
  </si>
  <si>
    <t>280203</t>
  </si>
  <si>
    <t>Health Sciences</t>
  </si>
  <si>
    <t>280204</t>
  </si>
  <si>
    <t>280207</t>
  </si>
  <si>
    <t>280208</t>
  </si>
  <si>
    <t>Business &amp; Computer Sciences</t>
  </si>
  <si>
    <t>280212</t>
  </si>
  <si>
    <t>Liberal Arts &amp; Science</t>
  </si>
  <si>
    <t>280213</t>
  </si>
  <si>
    <t>Other General Academic Instruction</t>
  </si>
  <si>
    <t>Instruction Contingency</t>
  </si>
  <si>
    <t>101101</t>
  </si>
  <si>
    <t>AA - Provost</t>
  </si>
  <si>
    <t>200015</t>
  </si>
  <si>
    <t>200021</t>
  </si>
  <si>
    <t>Instructional Activities-Misc</t>
  </si>
  <si>
    <t>200022</t>
  </si>
  <si>
    <t>Teaching &amp; Research Equipment</t>
  </si>
  <si>
    <t>200029</t>
  </si>
  <si>
    <t>Action Agenda Fund</t>
  </si>
  <si>
    <t>200030</t>
  </si>
  <si>
    <t>AA/PD - Academic Affairs</t>
  </si>
  <si>
    <t>200031</t>
  </si>
  <si>
    <t>AA - Assessment</t>
  </si>
  <si>
    <t>200035</t>
  </si>
  <si>
    <t>200041</t>
  </si>
  <si>
    <t>Honors Program</t>
  </si>
  <si>
    <t>210101</t>
  </si>
  <si>
    <t>University College</t>
  </si>
  <si>
    <t>210102</t>
  </si>
  <si>
    <t>AA - Extended Campus</t>
  </si>
  <si>
    <t>220102</t>
  </si>
  <si>
    <t>AA - Women's Studies</t>
  </si>
  <si>
    <t>220503</t>
  </si>
  <si>
    <t>ASL Lab Program</t>
  </si>
  <si>
    <t>240505</t>
  </si>
  <si>
    <t>AA - Social Work</t>
  </si>
  <si>
    <t>265406</t>
  </si>
  <si>
    <t>Faculty Computer Replacement</t>
  </si>
  <si>
    <t>290102</t>
  </si>
  <si>
    <t>Interactive Video Services</t>
  </si>
  <si>
    <t>290202</t>
  </si>
  <si>
    <t>Student Technology</t>
  </si>
  <si>
    <t>290403</t>
  </si>
  <si>
    <t>Special Sessions Instruction</t>
  </si>
  <si>
    <t>Study Abroad - Field Experience</t>
  </si>
  <si>
    <t>170001</t>
  </si>
  <si>
    <t>Other Instruction</t>
  </si>
  <si>
    <t>Institutional Acquisitions</t>
  </si>
  <si>
    <t>101105</t>
  </si>
  <si>
    <t>Sponsored Programs - Instruction</t>
  </si>
  <si>
    <t>200600</t>
  </si>
  <si>
    <t>Restricted Budget- Instruction</t>
  </si>
  <si>
    <t>500011</t>
  </si>
  <si>
    <t>F&amp;A - Academic Affairs</t>
  </si>
  <si>
    <t>200013</t>
  </si>
  <si>
    <t>AA - Western Scholar</t>
  </si>
  <si>
    <t>200505</t>
  </si>
  <si>
    <t>Sponsored Programs - Research</t>
  </si>
  <si>
    <t>200700</t>
  </si>
  <si>
    <t>Sponsored Prog -Research (ARTP-POD)</t>
  </si>
  <si>
    <t>200710</t>
  </si>
  <si>
    <t>Graduate Student Research</t>
  </si>
  <si>
    <t>221100</t>
  </si>
  <si>
    <t>Faculty Research</t>
  </si>
  <si>
    <t>222100</t>
  </si>
  <si>
    <t>Robert Penn Warren Journal</t>
  </si>
  <si>
    <t>250403</t>
  </si>
  <si>
    <t>Victorian Newsletter</t>
  </si>
  <si>
    <t>250404</t>
  </si>
  <si>
    <t>AA - Sigma Xi</t>
  </si>
  <si>
    <t>260506</t>
  </si>
  <si>
    <t>Applied Research &amp; Technology - POD</t>
  </si>
  <si>
    <t>262101</t>
  </si>
  <si>
    <t>WATERS Lab</t>
  </si>
  <si>
    <t>262201</t>
  </si>
  <si>
    <t>Hoffman Institute - Prof Services</t>
  </si>
  <si>
    <t>262205</t>
  </si>
  <si>
    <t>Ag Research &amp; Ed Complex Prof Serv</t>
  </si>
  <si>
    <t>262301</t>
  </si>
  <si>
    <t>Herd Assistance Prof Services</t>
  </si>
  <si>
    <t>262303</t>
  </si>
  <si>
    <t>Biodiversity Center Prof Services</t>
  </si>
  <si>
    <t>262401</t>
  </si>
  <si>
    <t>Biotechnology Center Prof Services</t>
  </si>
  <si>
    <t>262403</t>
  </si>
  <si>
    <t>Biological Station Prof Services</t>
  </si>
  <si>
    <t>262405</t>
  </si>
  <si>
    <t>Combustion Lab Center Prof Services</t>
  </si>
  <si>
    <t>262501</t>
  </si>
  <si>
    <t>Cave &amp; Karst Center Prof Services</t>
  </si>
  <si>
    <t>262701</t>
  </si>
  <si>
    <t>Kentucky Climate Center Prof Serv</t>
  </si>
  <si>
    <t>262703</t>
  </si>
  <si>
    <t>Rural Health Institute</t>
  </si>
  <si>
    <t>262801</t>
  </si>
  <si>
    <t>Institute for Rural Health</t>
  </si>
  <si>
    <t>262802</t>
  </si>
  <si>
    <t>262804</t>
  </si>
  <si>
    <t>262901</t>
  </si>
  <si>
    <t>Scott Center Professional Services</t>
  </si>
  <si>
    <t>263101</t>
  </si>
  <si>
    <t>263102</t>
  </si>
  <si>
    <t>263103</t>
  </si>
  <si>
    <t>Restricted Budget- Research</t>
  </si>
  <si>
    <t>500012</t>
  </si>
  <si>
    <t>Community Service</t>
  </si>
  <si>
    <t>ALIVE Center</t>
  </si>
  <si>
    <t>200040</t>
  </si>
  <si>
    <t>Center for Gifted Studies</t>
  </si>
  <si>
    <t>240702</t>
  </si>
  <si>
    <t>Center for Math, Sci., &amp; Env. Ed.</t>
  </si>
  <si>
    <t>240703</t>
  </si>
  <si>
    <t>240705</t>
  </si>
  <si>
    <t>Center of Excellence</t>
  </si>
  <si>
    <t>241601</t>
  </si>
  <si>
    <t>Campus Cultural Enhancement</t>
  </si>
  <si>
    <t>250151</t>
  </si>
  <si>
    <t>Agricultural Exposition Center</t>
  </si>
  <si>
    <t>260205</t>
  </si>
  <si>
    <t>Coal Science Center</t>
  </si>
  <si>
    <t>260505</t>
  </si>
  <si>
    <t>Hardin Planetarium</t>
  </si>
  <si>
    <t>261103</t>
  </si>
  <si>
    <t>Water Resource Prof Services</t>
  </si>
  <si>
    <t>262203</t>
  </si>
  <si>
    <t>265202</t>
  </si>
  <si>
    <t>Regional Science Resource Center</t>
  </si>
  <si>
    <t>280210</t>
  </si>
  <si>
    <t>Camp Big Red</t>
  </si>
  <si>
    <t>310201</t>
  </si>
  <si>
    <t>Public Broadcasting Services</t>
  </si>
  <si>
    <t>Public Radio Services</t>
  </si>
  <si>
    <t>290203</t>
  </si>
  <si>
    <t>FM Radio Network</t>
  </si>
  <si>
    <t>290204</t>
  </si>
  <si>
    <t>Other Public Service</t>
  </si>
  <si>
    <t>Small Business Accelerator</t>
  </si>
  <si>
    <t>101013</t>
  </si>
  <si>
    <t>Sponsored Programs - Public Service</t>
  </si>
  <si>
    <t>200800</t>
  </si>
  <si>
    <t>Early Childhood Center (ECC)</t>
  </si>
  <si>
    <t>240307</t>
  </si>
  <si>
    <t>Child Care</t>
  </si>
  <si>
    <t>241401</t>
  </si>
  <si>
    <t>Geographic Info Systems Prof Serv</t>
  </si>
  <si>
    <t>260604</t>
  </si>
  <si>
    <t>263003</t>
  </si>
  <si>
    <t>Arena Management</t>
  </si>
  <si>
    <t>380208</t>
  </si>
  <si>
    <t>Restricted Budget- Public Service</t>
  </si>
  <si>
    <t>500013</t>
  </si>
  <si>
    <t>Libraries</t>
  </si>
  <si>
    <t>270101</t>
  </si>
  <si>
    <t>Library Technical Services</t>
  </si>
  <si>
    <t>270105</t>
  </si>
  <si>
    <t>Library Public Services</t>
  </si>
  <si>
    <t>270106</t>
  </si>
  <si>
    <t>Library Special Collections</t>
  </si>
  <si>
    <t>270201</t>
  </si>
  <si>
    <t>Kentucky Library &amp; Museum</t>
  </si>
  <si>
    <t>270202</t>
  </si>
  <si>
    <t>Extended Campus Library Operations</t>
  </si>
  <si>
    <t>270203</t>
  </si>
  <si>
    <t>AA - Kentucky Museum</t>
  </si>
  <si>
    <t>270206</t>
  </si>
  <si>
    <t>General Academic Support</t>
  </si>
  <si>
    <t>IT Academic Quality Support</t>
  </si>
  <si>
    <t>290404</t>
  </si>
  <si>
    <t>Academic Dept Computer Lab Support</t>
  </si>
  <si>
    <t>290405</t>
  </si>
  <si>
    <t>290406</t>
  </si>
  <si>
    <t>IT - Classroom Technology</t>
  </si>
  <si>
    <t>290408</t>
  </si>
  <si>
    <t>Museum and Galleries</t>
  </si>
  <si>
    <t>Museum Store</t>
  </si>
  <si>
    <t>270205</t>
  </si>
  <si>
    <t>Educational Media Services</t>
  </si>
  <si>
    <t>Educational Television Services</t>
  </si>
  <si>
    <t>290205</t>
  </si>
  <si>
    <t>Campus Radio Station</t>
  </si>
  <si>
    <t>290206</t>
  </si>
  <si>
    <t>ETV Proposed Programming</t>
  </si>
  <si>
    <t>290207</t>
  </si>
  <si>
    <t>Academic Technology</t>
  </si>
  <si>
    <t>290402</t>
  </si>
  <si>
    <t>Academic Computing</t>
  </si>
  <si>
    <t>Desktop Support</t>
  </si>
  <si>
    <t>290301</t>
  </si>
  <si>
    <t>CAS/DARS</t>
  </si>
  <si>
    <t>290503</t>
  </si>
  <si>
    <t>Ancillary Support</t>
  </si>
  <si>
    <t>Farm</t>
  </si>
  <si>
    <t>260209</t>
  </si>
  <si>
    <t>Academic Administration</t>
  </si>
  <si>
    <t>200201</t>
  </si>
  <si>
    <t>200451</t>
  </si>
  <si>
    <t>Sponsored Programs</t>
  </si>
  <si>
    <t>200501</t>
  </si>
  <si>
    <t>F&amp;A - Sponsored Programs</t>
  </si>
  <si>
    <t>200502</t>
  </si>
  <si>
    <t>International Programs &amp; Projects</t>
  </si>
  <si>
    <t>201302</t>
  </si>
  <si>
    <t>Office of Internationalization</t>
  </si>
  <si>
    <t>201306</t>
  </si>
  <si>
    <t>210103</t>
  </si>
  <si>
    <t>Learning Center</t>
  </si>
  <si>
    <t>210110</t>
  </si>
  <si>
    <t>Academic Transitions Program</t>
  </si>
  <si>
    <t>210402</t>
  </si>
  <si>
    <t>Dean Graduate Study</t>
  </si>
  <si>
    <t>220101</t>
  </si>
  <si>
    <t>Women's Studies Program</t>
  </si>
  <si>
    <t>220501</t>
  </si>
  <si>
    <t>Dean Gordon Ford College Business</t>
  </si>
  <si>
    <t>230011</t>
  </si>
  <si>
    <t>Dean College of Education</t>
  </si>
  <si>
    <t>240101</t>
  </si>
  <si>
    <t>Dean Potter College</t>
  </si>
  <si>
    <t>250101</t>
  </si>
  <si>
    <t>Dean Ogden College</t>
  </si>
  <si>
    <t>260101</t>
  </si>
  <si>
    <t>265101</t>
  </si>
  <si>
    <t>Dean Community College</t>
  </si>
  <si>
    <t>280101</t>
  </si>
  <si>
    <t>Other Academic Support</t>
  </si>
  <si>
    <t>Academic Quality</t>
  </si>
  <si>
    <t>200036</t>
  </si>
  <si>
    <t>AA - FaCET</t>
  </si>
  <si>
    <t>200203</t>
  </si>
  <si>
    <t>F&amp;A - Incentive Fund</t>
  </si>
  <si>
    <t>200506</t>
  </si>
  <si>
    <t>F&amp;A - Intellectual Property</t>
  </si>
  <si>
    <t>200507</t>
  </si>
  <si>
    <t>Scholar Apartments</t>
  </si>
  <si>
    <t>201305</t>
  </si>
  <si>
    <t>280211</t>
  </si>
  <si>
    <t>Student Service Administration</t>
  </si>
  <si>
    <t>Commencement</t>
  </si>
  <si>
    <t>210105</t>
  </si>
  <si>
    <t>AA - Enrollment Management</t>
  </si>
  <si>
    <t>210109</t>
  </si>
  <si>
    <t>AA - ADA</t>
  </si>
  <si>
    <t>300209</t>
  </si>
  <si>
    <t>Dean Student Life</t>
  </si>
  <si>
    <t>310011</t>
  </si>
  <si>
    <t>Student Spirit Groups</t>
  </si>
  <si>
    <t>380201</t>
  </si>
  <si>
    <t>Social and Cultural Development</t>
  </si>
  <si>
    <t>Student Publications</t>
  </si>
  <si>
    <t>200301</t>
  </si>
  <si>
    <t>College Heights Herald</t>
  </si>
  <si>
    <t>200302</t>
  </si>
  <si>
    <t>Talisman</t>
  </si>
  <si>
    <t>200303</t>
  </si>
  <si>
    <t>Forensics - POD</t>
  </si>
  <si>
    <t>250305</t>
  </si>
  <si>
    <t>Student Radio</t>
  </si>
  <si>
    <t>250707</t>
  </si>
  <si>
    <t>Western Players</t>
  </si>
  <si>
    <t>251103</t>
  </si>
  <si>
    <t>Play Production</t>
  </si>
  <si>
    <t>251104</t>
  </si>
  <si>
    <t>Ag Student Group Activities</t>
  </si>
  <si>
    <t>260210</t>
  </si>
  <si>
    <t>Disabled Student Services</t>
  </si>
  <si>
    <t>300208</t>
  </si>
  <si>
    <t>Student Government Association</t>
  </si>
  <si>
    <t>310102</t>
  </si>
  <si>
    <t>Student Activity, Org &amp; Leadership</t>
  </si>
  <si>
    <t>310103</t>
  </si>
  <si>
    <t>Campus Activity Board</t>
  </si>
  <si>
    <t>310104</t>
  </si>
  <si>
    <t>Greek Activities</t>
  </si>
  <si>
    <t>310111</t>
  </si>
  <si>
    <t>Intramural Sports Complex</t>
  </si>
  <si>
    <t>310202</t>
  </si>
  <si>
    <t>Intramural - Recreational Sports</t>
  </si>
  <si>
    <t>310203</t>
  </si>
  <si>
    <t>Pro-Shop/Outdoor Rental</t>
  </si>
  <si>
    <t>310204</t>
  </si>
  <si>
    <t>Health &amp; Fitness Lab</t>
  </si>
  <si>
    <t>310205</t>
  </si>
  <si>
    <t>Counseling and Career Guidance</t>
  </si>
  <si>
    <t>Career Services Center</t>
  </si>
  <si>
    <t>310115</t>
  </si>
  <si>
    <t>Financial Assistance Administration</t>
  </si>
  <si>
    <t>Student Financial Assistance</t>
  </si>
  <si>
    <t>210201</t>
  </si>
  <si>
    <t>Student Health Services</t>
  </si>
  <si>
    <t>Health Services</t>
  </si>
  <si>
    <t>300207</t>
  </si>
  <si>
    <t>Counseling &amp; Testing Center</t>
  </si>
  <si>
    <t>310105</t>
  </si>
  <si>
    <t>Intercollegiate Athletics</t>
  </si>
  <si>
    <t>Director of Athletics</t>
  </si>
  <si>
    <t>370101</t>
  </si>
  <si>
    <t>Athletics - CF</t>
  </si>
  <si>
    <t>370102</t>
  </si>
  <si>
    <t>Men's Football</t>
  </si>
  <si>
    <t>370201</t>
  </si>
  <si>
    <t>Men's Basketball</t>
  </si>
  <si>
    <t>370202</t>
  </si>
  <si>
    <t>Men's Baseball</t>
  </si>
  <si>
    <t>370203</t>
  </si>
  <si>
    <t>Men's Track &amp; Field</t>
  </si>
  <si>
    <t>370204</t>
  </si>
  <si>
    <t>Men's Tennis</t>
  </si>
  <si>
    <t>370205</t>
  </si>
  <si>
    <t>Men's Golf</t>
  </si>
  <si>
    <t>370206</t>
  </si>
  <si>
    <t>Men's Swimming</t>
  </si>
  <si>
    <t>370207</t>
  </si>
  <si>
    <t>Men's Soccer</t>
  </si>
  <si>
    <t>370208</t>
  </si>
  <si>
    <t>Women's Basketball</t>
  </si>
  <si>
    <t>370301</t>
  </si>
  <si>
    <t>Women's Golf</t>
  </si>
  <si>
    <t>370302</t>
  </si>
  <si>
    <t>Women's Tennis</t>
  </si>
  <si>
    <t>370303</t>
  </si>
  <si>
    <t>Women's Track &amp; Field</t>
  </si>
  <si>
    <t>370304</t>
  </si>
  <si>
    <t>Women's Volleyball</t>
  </si>
  <si>
    <t>370305</t>
  </si>
  <si>
    <t>Women's Swimming</t>
  </si>
  <si>
    <t>370306</t>
  </si>
  <si>
    <t>Women's Softball</t>
  </si>
  <si>
    <t>370307</t>
  </si>
  <si>
    <t>Women's Soccer</t>
  </si>
  <si>
    <t>370308</t>
  </si>
  <si>
    <t>Athletic Facilities</t>
  </si>
  <si>
    <t>370401</t>
  </si>
  <si>
    <t>Athletic Marketing</t>
  </si>
  <si>
    <t>370402</t>
  </si>
  <si>
    <t>Cheerleader/Topperettes</t>
  </si>
  <si>
    <t>370404</t>
  </si>
  <si>
    <t>Strength &amp; Conditioning</t>
  </si>
  <si>
    <t>370405</t>
  </si>
  <si>
    <t>Athletic Trainer</t>
  </si>
  <si>
    <t>370407</t>
  </si>
  <si>
    <t>Athletic Media Relations</t>
  </si>
  <si>
    <t>370409</t>
  </si>
  <si>
    <t>Diddle Arena/Parking Debt</t>
  </si>
  <si>
    <t>370416</t>
  </si>
  <si>
    <t>Athletic Concessions</t>
  </si>
  <si>
    <t>370417</t>
  </si>
  <si>
    <t>Student Recruitment Adm &amp; Records</t>
  </si>
  <si>
    <t>Enrollment Management</t>
  </si>
  <si>
    <t>210100</t>
  </si>
  <si>
    <t>Registrar's Office</t>
  </si>
  <si>
    <t>210301</t>
  </si>
  <si>
    <t>Undergraduate Catalog</t>
  </si>
  <si>
    <t>210303</t>
  </si>
  <si>
    <t>Admissions Office</t>
  </si>
  <si>
    <t>210401</t>
  </si>
  <si>
    <t>Office of Diversity Programs</t>
  </si>
  <si>
    <t>310302</t>
  </si>
  <si>
    <t>310304</t>
  </si>
  <si>
    <t>Other Student Services</t>
  </si>
  <si>
    <t>Quality Enhancement Plan</t>
  </si>
  <si>
    <t>200037</t>
  </si>
  <si>
    <t>Student Civic Engagement</t>
  </si>
  <si>
    <t>200038</t>
  </si>
  <si>
    <t>American Democracy Project (ADP)</t>
  </si>
  <si>
    <t>200042</t>
  </si>
  <si>
    <t>IT Help Desk Operations</t>
  </si>
  <si>
    <t>290107</t>
  </si>
  <si>
    <t>Testing Center</t>
  </si>
  <si>
    <t>310110</t>
  </si>
  <si>
    <t>Preston Center Special Events</t>
  </si>
  <si>
    <t>310207</t>
  </si>
  <si>
    <t>Executive Management</t>
  </si>
  <si>
    <t>Board of Regents</t>
  </si>
  <si>
    <t>100200</t>
  </si>
  <si>
    <t>President's Office</t>
  </si>
  <si>
    <t>100300</t>
  </si>
  <si>
    <t>President's Home</t>
  </si>
  <si>
    <t>100400</t>
  </si>
  <si>
    <t>President - CF</t>
  </si>
  <si>
    <t>100500</t>
  </si>
  <si>
    <t>Staff Council</t>
  </si>
  <si>
    <t>100600</t>
  </si>
  <si>
    <t>Chief Financial Officer</t>
  </si>
  <si>
    <t>101011</t>
  </si>
  <si>
    <t>Chief Financial Officer - CF</t>
  </si>
  <si>
    <t>101012</t>
  </si>
  <si>
    <t>Provost/VP Academic Affairs</t>
  </si>
  <si>
    <t>200011</t>
  </si>
  <si>
    <t>Provost/VP Academic Affairs - CF</t>
  </si>
  <si>
    <t>200012</t>
  </si>
  <si>
    <t>University Senate</t>
  </si>
  <si>
    <t>200027</t>
  </si>
  <si>
    <t>Institutional Research</t>
  </si>
  <si>
    <t>200401</t>
  </si>
  <si>
    <t>VP for Information Technology</t>
  </si>
  <si>
    <t>290101</t>
  </si>
  <si>
    <t>VP Information Technology - CF</t>
  </si>
  <si>
    <t>290103</t>
  </si>
  <si>
    <t>IT Capital Projects</t>
  </si>
  <si>
    <t>290105</t>
  </si>
  <si>
    <t>VP Student Affairs</t>
  </si>
  <si>
    <t>300101</t>
  </si>
  <si>
    <t>VP Student Affairs - CF</t>
  </si>
  <si>
    <t>300102</t>
  </si>
  <si>
    <t>VP Institutional Advancement</t>
  </si>
  <si>
    <t>350011</t>
  </si>
  <si>
    <t>VP Institutional Advancement - CF</t>
  </si>
  <si>
    <t>350012</t>
  </si>
  <si>
    <t>General Counsel</t>
  </si>
  <si>
    <t>360101</t>
  </si>
  <si>
    <t>General Counsel - CF</t>
  </si>
  <si>
    <t>360102</t>
  </si>
  <si>
    <t>Fiscal Operations</t>
  </si>
  <si>
    <t>102001</t>
  </si>
  <si>
    <t>Controller</t>
  </si>
  <si>
    <t>103101</t>
  </si>
  <si>
    <t>Internal Auditor</t>
  </si>
  <si>
    <t>360201</t>
  </si>
  <si>
    <t>General Administrative Services</t>
  </si>
  <si>
    <t>College Heights Foundation</t>
  </si>
  <si>
    <t>103106</t>
  </si>
  <si>
    <t>Equal Opportunity/504/ADA Comp</t>
  </si>
  <si>
    <t>300201</t>
  </si>
  <si>
    <t>Human Resources</t>
  </si>
  <si>
    <t>300204</t>
  </si>
  <si>
    <t>Parking and Transportation Fee</t>
  </si>
  <si>
    <t>300211</t>
  </si>
  <si>
    <t>Ticket Manager</t>
  </si>
  <si>
    <t>370408</t>
  </si>
  <si>
    <t>Logistical Services</t>
  </si>
  <si>
    <t>Purchasing and Accounts Payable</t>
  </si>
  <si>
    <t>103103</t>
  </si>
  <si>
    <t>Faculty House</t>
  </si>
  <si>
    <t>200026</t>
  </si>
  <si>
    <t>Police</t>
  </si>
  <si>
    <t>300202</t>
  </si>
  <si>
    <t>Transportation Services</t>
  </si>
  <si>
    <t>320210</t>
  </si>
  <si>
    <t>Transit Services</t>
  </si>
  <si>
    <t>320211</t>
  </si>
  <si>
    <t>Postal Services</t>
  </si>
  <si>
    <t>320402</t>
  </si>
  <si>
    <t>University Relations &amp; Development</t>
  </si>
  <si>
    <t>Development Major Gifts</t>
  </si>
  <si>
    <t>350103</t>
  </si>
  <si>
    <t>Alumni Relations</t>
  </si>
  <si>
    <t>350104</t>
  </si>
  <si>
    <t>Annual Fund</t>
  </si>
  <si>
    <t>350105</t>
  </si>
  <si>
    <t>Development-Fiscal Services</t>
  </si>
  <si>
    <t>350107</t>
  </si>
  <si>
    <t>Ceremonies &amp; Event Planning</t>
  </si>
  <si>
    <t>350108</t>
  </si>
  <si>
    <t>Planned Giving</t>
  </si>
  <si>
    <t>350109</t>
  </si>
  <si>
    <t>Advancement Services</t>
  </si>
  <si>
    <t>350110</t>
  </si>
  <si>
    <t>University Relations</t>
  </si>
  <si>
    <t>380101</t>
  </si>
  <si>
    <t>Event Planning</t>
  </si>
  <si>
    <t>380202</t>
  </si>
  <si>
    <t>Event Planning - Institutional</t>
  </si>
  <si>
    <t>380203</t>
  </si>
  <si>
    <t>Administrative Computing Support</t>
  </si>
  <si>
    <t>Admin. Systems and Applications</t>
  </si>
  <si>
    <t>290501</t>
  </si>
  <si>
    <t>Other Institutional Support</t>
  </si>
  <si>
    <t>Institutional Contingency</t>
  </si>
  <si>
    <t>101103</t>
  </si>
  <si>
    <t>General Institutional Expenses</t>
  </si>
  <si>
    <t>101104</t>
  </si>
  <si>
    <t>Staff Benefits-Undistributed</t>
  </si>
  <si>
    <t>103109</t>
  </si>
  <si>
    <t>Bursar</t>
  </si>
  <si>
    <t>104101</t>
  </si>
  <si>
    <t>Women's Alliance</t>
  </si>
  <si>
    <t>200028</t>
  </si>
  <si>
    <t>Governmental Relations</t>
  </si>
  <si>
    <t>380205</t>
  </si>
  <si>
    <t>Governmental Relations - CF</t>
  </si>
  <si>
    <t>380206</t>
  </si>
  <si>
    <t>Welcome Center</t>
  </si>
  <si>
    <t>380207</t>
  </si>
  <si>
    <t>Physical Plant Facilities</t>
  </si>
  <si>
    <t>101106</t>
  </si>
  <si>
    <t>Classroom Improvements</t>
  </si>
  <si>
    <t>101107</t>
  </si>
  <si>
    <t>Facilities Improvements Matching</t>
  </si>
  <si>
    <t>101113</t>
  </si>
  <si>
    <t>Farm Maintenance</t>
  </si>
  <si>
    <t>260211</t>
  </si>
  <si>
    <t>Network and Computing Support</t>
  </si>
  <si>
    <t>290302</t>
  </si>
  <si>
    <t>Student Telephone Services</t>
  </si>
  <si>
    <t>290303</t>
  </si>
  <si>
    <t>Telecommunications</t>
  </si>
  <si>
    <t>290304</t>
  </si>
  <si>
    <t>IT Cabling Services</t>
  </si>
  <si>
    <t>290306</t>
  </si>
  <si>
    <t>Environmental Health &amp; Safety</t>
  </si>
  <si>
    <t>300203</t>
  </si>
  <si>
    <t>Parking Services</t>
  </si>
  <si>
    <t>300205</t>
  </si>
  <si>
    <t>Facilities Management</t>
  </si>
  <si>
    <t>320201</t>
  </si>
  <si>
    <t>Facilities Fiscal Services</t>
  </si>
  <si>
    <t>320202</t>
  </si>
  <si>
    <t>Building Services</t>
  </si>
  <si>
    <t>320203</t>
  </si>
  <si>
    <t>Maintenance Services</t>
  </si>
  <si>
    <t>320204</t>
  </si>
  <si>
    <t>Utilities</t>
  </si>
  <si>
    <t>320205</t>
  </si>
  <si>
    <t>Campus Services</t>
  </si>
  <si>
    <t>320206</t>
  </si>
  <si>
    <t>Stockroom Services</t>
  </si>
  <si>
    <t>320207</t>
  </si>
  <si>
    <t>Plant Operations</t>
  </si>
  <si>
    <t>320208</t>
  </si>
  <si>
    <t>The Center</t>
  </si>
  <si>
    <t>320212</t>
  </si>
  <si>
    <t>Planning, Design &amp; Construction</t>
  </si>
  <si>
    <t>320302</t>
  </si>
  <si>
    <t>Scholarships</t>
  </si>
  <si>
    <t>102002</t>
  </si>
  <si>
    <t>Scholarships - Institutional</t>
  </si>
  <si>
    <t>210202</t>
  </si>
  <si>
    <t>Fellowships</t>
  </si>
  <si>
    <t>Fellowships-Institutional</t>
  </si>
  <si>
    <t>220901</t>
  </si>
  <si>
    <t>Other Student Financial Assistance</t>
  </si>
  <si>
    <t>500018</t>
  </si>
  <si>
    <t>America Reads</t>
  </si>
  <si>
    <t>501103</t>
  </si>
  <si>
    <t>Work Study - Federal</t>
  </si>
  <si>
    <t>501105</t>
  </si>
  <si>
    <t>501118</t>
  </si>
  <si>
    <t>501128</t>
  </si>
  <si>
    <t>501132</t>
  </si>
  <si>
    <t>501133</t>
  </si>
  <si>
    <t>KEES</t>
  </si>
  <si>
    <t>502101</t>
  </si>
  <si>
    <t>Teacher Scholarship Program</t>
  </si>
  <si>
    <t>502102</t>
  </si>
  <si>
    <t>502103</t>
  </si>
  <si>
    <t>College Access Programs</t>
  </si>
  <si>
    <t>502104</t>
  </si>
  <si>
    <t>103116</t>
  </si>
  <si>
    <t>NDSL University Contribution</t>
  </si>
  <si>
    <t>103117</t>
  </si>
  <si>
    <t>Principal &amp; Interest Agency Bonds</t>
  </si>
  <si>
    <t>103121</t>
  </si>
  <si>
    <t>Associate V P Student Services</t>
  </si>
  <si>
    <t>Associate VP for Campus Services</t>
  </si>
  <si>
    <t>320101</t>
  </si>
  <si>
    <t>Auxiliary Services</t>
  </si>
  <si>
    <t>University Centers</t>
  </si>
  <si>
    <t>Bookstore</t>
  </si>
  <si>
    <t>Printing Services</t>
  </si>
  <si>
    <t>320102</t>
  </si>
  <si>
    <t>Undistributed Food Services Expense</t>
  </si>
  <si>
    <t>320404</t>
  </si>
  <si>
    <t>320406</t>
  </si>
  <si>
    <t>Housing</t>
  </si>
  <si>
    <t>Student Television Services</t>
  </si>
  <si>
    <t>290208</t>
  </si>
  <si>
    <t>Residence Hall Internet Service</t>
  </si>
  <si>
    <t>290305</t>
  </si>
  <si>
    <t>Undistributed Housing Expense</t>
  </si>
  <si>
    <t>310504</t>
  </si>
  <si>
    <t>Housing &amp; Residence Life</t>
  </si>
  <si>
    <t>310505</t>
  </si>
  <si>
    <t>Garrett Conference Center</t>
  </si>
  <si>
    <t>310106</t>
  </si>
  <si>
    <t>310107</t>
  </si>
  <si>
    <t>Undistributed Centers</t>
  </si>
  <si>
    <t>310108</t>
  </si>
  <si>
    <t>Student Leadership</t>
  </si>
  <si>
    <t>310116</t>
  </si>
  <si>
    <t>320414</t>
  </si>
  <si>
    <t>Auxiliary Transfer</t>
  </si>
  <si>
    <t>Princ/Int H&amp;D-University Center</t>
  </si>
  <si>
    <t>310114</t>
  </si>
  <si>
    <t>Princ/Int H&amp;D-Food Serv</t>
  </si>
  <si>
    <t>320104</t>
  </si>
  <si>
    <t>Princ/Int H&amp;D-Bookstore</t>
  </si>
  <si>
    <t>320105</t>
  </si>
  <si>
    <t>EDUCATIONAL &amp; GENERAL</t>
  </si>
  <si>
    <t>INSTRUCTION</t>
  </si>
  <si>
    <t>Total Gordon Ford College of Business</t>
  </si>
  <si>
    <t>Total College of Education</t>
  </si>
  <si>
    <t>Total Potter College</t>
  </si>
  <si>
    <t>Total Ogden College</t>
  </si>
  <si>
    <t>Total College of Health &amp; Human Services</t>
  </si>
  <si>
    <t>Total Extended Learning &amp; Outreach (DELO)</t>
  </si>
  <si>
    <t>Total Bowling Green Community College</t>
  </si>
  <si>
    <t>Total Other General Academic Instruction</t>
  </si>
  <si>
    <t>Total Other Instruction</t>
  </si>
  <si>
    <t>Total Community Service</t>
  </si>
  <si>
    <t>Total Public Broadcasting Services</t>
  </si>
  <si>
    <t>Total Other Public Service</t>
  </si>
  <si>
    <t>Total General Academic Support</t>
  </si>
  <si>
    <t>Total Educational Media Services</t>
  </si>
  <si>
    <t>Total Academic Computing</t>
  </si>
  <si>
    <t>Total Academic Administration</t>
  </si>
  <si>
    <t>Total Other Academic Support</t>
  </si>
  <si>
    <t>Total Student Service Administration</t>
  </si>
  <si>
    <t>Total Social and Cultural Development</t>
  </si>
  <si>
    <t>Total Student Health Services</t>
  </si>
  <si>
    <t>Total Intercollegiate Athletics</t>
  </si>
  <si>
    <t>Total Student Recruitment Adm &amp; Records</t>
  </si>
  <si>
    <t>Total Other Student Services</t>
  </si>
  <si>
    <t>Total Executive Management</t>
  </si>
  <si>
    <t>Total Fiscal Operations</t>
  </si>
  <si>
    <t>Total General Administrative Services</t>
  </si>
  <si>
    <t>Total Logistical Services</t>
  </si>
  <si>
    <t>Total University Relations &amp; Development</t>
  </si>
  <si>
    <t>Total Other Institutional Support</t>
  </si>
  <si>
    <t>Total Scholarships</t>
  </si>
  <si>
    <t>Total Other Student Financial Assistance</t>
  </si>
  <si>
    <t xml:space="preserve"> TOTAL EDUCATIONAL &amp; GENERAL</t>
  </si>
  <si>
    <t>AUXILIARY ENTERPRISES</t>
  </si>
  <si>
    <t>Total Auxiliary Services</t>
  </si>
  <si>
    <t>Total Housing</t>
  </si>
  <si>
    <t>Total University Centers</t>
  </si>
  <si>
    <t>Total Auxiliary Transfer</t>
  </si>
  <si>
    <t>TOTAL AUXILIARY ENTERPRISES</t>
  </si>
  <si>
    <t>TOTAL CURRENT FUNDS EXPENDITURES</t>
  </si>
  <si>
    <t xml:space="preserve">  AND MANDATORY TRANSFERS</t>
  </si>
  <si>
    <t>TOTAL INSTRUCTION</t>
  </si>
  <si>
    <t>RESEARCH</t>
  </si>
  <si>
    <t>TOTAL RESEARCH</t>
  </si>
  <si>
    <t>PUBLIC SERVICE</t>
  </si>
  <si>
    <t>TOTAL PUBLIC SERVICE</t>
  </si>
  <si>
    <t>LIBRARY</t>
  </si>
  <si>
    <t>TOTAL LIBRARY</t>
  </si>
  <si>
    <t>ACADEMIC SUPPORT</t>
  </si>
  <si>
    <t>TOTAL ACADEMIC SUPPORT</t>
  </si>
  <si>
    <t>STUDENT SERVICES</t>
  </si>
  <si>
    <t>TOTAL STUDENT SERVICES</t>
  </si>
  <si>
    <t>INSTITUTIONAL SUPPORT</t>
  </si>
  <si>
    <t>TOTAL INSTITUTIONAL SUPPORT</t>
  </si>
  <si>
    <t>OPERATION AND MAINTENANCE OF PLANT</t>
  </si>
  <si>
    <t>TOTAL OPERATION AND MAINTENANCE OF PLANT</t>
  </si>
  <si>
    <t>STUDENT FINANCIAL AID</t>
  </si>
  <si>
    <t>TOTAL STUDENT FINANCIAL AID</t>
  </si>
  <si>
    <t>MANDATORY TRANSFER/E&amp;G</t>
  </si>
  <si>
    <t>TOTAL MANDATORY TRANSFER/E&amp;G</t>
  </si>
  <si>
    <t>EXPENDITURE SUMMARY BY PCS</t>
  </si>
  <si>
    <t>Graduate Assistantships</t>
  </si>
  <si>
    <t>Academy of Math and Science in KY-Instruction</t>
  </si>
  <si>
    <t>AA - CEBS - Recruitment &amp; Retention (04)</t>
  </si>
  <si>
    <t>Potter College of Arts and Letters</t>
  </si>
  <si>
    <t>AA - Potter College of Arts &amp; Letters</t>
  </si>
  <si>
    <t>AA/PD - Potter College of Arts &amp; Letters</t>
  </si>
  <si>
    <t>Gen Ed Coord/Potter Col Arts &amp; Letters Assessment</t>
  </si>
  <si>
    <t>AA - Ogden College Science and Engineering</t>
  </si>
  <si>
    <t>AA/PD - Ogden College Science and Engineering</t>
  </si>
  <si>
    <t>AA - College of Health &amp; Human Services</t>
  </si>
  <si>
    <t>AA/PD - College of Health &amp; Human Services</t>
  </si>
  <si>
    <t>Distance Learning Extended Campus Support</t>
  </si>
  <si>
    <t>AA-Bowling Green Community College</t>
  </si>
  <si>
    <t>AA/PD-Bowling Green Community College</t>
  </si>
  <si>
    <t>Enviromental Health &amp; Safety Research</t>
  </si>
  <si>
    <t>Architecture &amp; Manufacturing Prof Services</t>
  </si>
  <si>
    <t>Electrical Engineering Services Center</t>
  </si>
  <si>
    <t>Mechanical Engineering Services Center</t>
  </si>
  <si>
    <t>Academy of Math and Science in Kentucky</t>
  </si>
  <si>
    <t>Kentucky EMS Academy</t>
  </si>
  <si>
    <t>Applied Physics Institute - Prof Services POD</t>
  </si>
  <si>
    <t>IT Acad Quality Software &amp; Hardware Support</t>
  </si>
  <si>
    <t>Faculty Center for Excellence Teaching</t>
  </si>
  <si>
    <t>Research &amp; Economic Development</t>
  </si>
  <si>
    <t>Academic Advising and Retention Center</t>
  </si>
  <si>
    <t>Dean College of Health &amp; Human Services</t>
  </si>
  <si>
    <t>Academic Support, BG Community College</t>
  </si>
  <si>
    <t>Kentucky Equal Opportunity</t>
  </si>
  <si>
    <t>Scholarships - Mandated</t>
  </si>
  <si>
    <t>Restricted Budget- Student Financial Aid</t>
  </si>
  <si>
    <t>SEOG  2007-08</t>
  </si>
  <si>
    <t>PELL Grants 2007-08</t>
  </si>
  <si>
    <t>SMART Grant 2007/08</t>
  </si>
  <si>
    <t>FAC Grant 2007/08</t>
  </si>
  <si>
    <t>Early Childhood Development</t>
  </si>
  <si>
    <t>Principal &amp; Interest Educational Plant</t>
  </si>
  <si>
    <t>Potter College of Arts and Letters (Continued)</t>
  </si>
  <si>
    <t>College of Health &amp; Human Services (Continued)</t>
  </si>
  <si>
    <t>Other General Academic Instruction (Continued)</t>
  </si>
  <si>
    <t>RESEARCH (Continued)</t>
  </si>
  <si>
    <t>LIBRARY (Continued)</t>
  </si>
  <si>
    <t>Academic Administration (Continued)</t>
  </si>
  <si>
    <t>OPERATION AND MAINTENANCE OF PLANT (Continued)</t>
  </si>
  <si>
    <t>College of Education &amp; Behavioral Science</t>
  </si>
  <si>
    <t>AA - College of Education &amp; Behavioral Science</t>
  </si>
  <si>
    <t>AA/PD - College of Education &amp; Behavioral Science</t>
  </si>
  <si>
    <t>AA - Gordon Ford College of Business</t>
  </si>
  <si>
    <t>AA/PD - Gordon Ford College of Business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</si>
</sst>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$-409]h:mm:ss\ AM/PM"/>
    <numFmt numFmtId="168" formatCode="[$-409]dddd\,\ mmmm\ dd\,\ yyyy"/>
  </numFmts>
  <fonts count="38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3" fontId="2" fillId="0" borderId="0" xfId="42" applyFont="1" applyAlignment="1">
      <alignment vertical="top"/>
    </xf>
    <xf numFmtId="166" fontId="1" fillId="0" borderId="0" xfId="42" applyNumberFormat="1" applyFont="1" applyAlignment="1">
      <alignment vertical="top"/>
    </xf>
    <xf numFmtId="166" fontId="2" fillId="0" borderId="0" xfId="42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166" fontId="2" fillId="0" borderId="0" xfId="42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166" fontId="2" fillId="0" borderId="0" xfId="42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6" fontId="2" fillId="0" borderId="10" xfId="42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3"/>
  <sheetViews>
    <sheetView tabSelected="1" zoomScalePageLayoutView="0" workbookViewId="0" topLeftCell="A555">
      <selection activeCell="B485" sqref="B485"/>
    </sheetView>
  </sheetViews>
  <sheetFormatPr defaultColWidth="9.140625" defaultRowHeight="12.75"/>
  <cols>
    <col min="1" max="1" width="2.00390625" style="1" customWidth="1"/>
    <col min="2" max="2" width="41.8515625" style="1" customWidth="1"/>
    <col min="3" max="3" width="5.7109375" style="1" customWidth="1"/>
    <col min="4" max="4" width="1.7109375" style="1" customWidth="1"/>
    <col min="5" max="5" width="12.28125" style="6" bestFit="1" customWidth="1"/>
    <col min="6" max="6" width="1.7109375" style="1" customWidth="1"/>
    <col min="7" max="7" width="12.00390625" style="6" bestFit="1" customWidth="1"/>
    <col min="8" max="8" width="1.7109375" style="1" customWidth="1"/>
    <col min="9" max="9" width="12.00390625" style="6" bestFit="1" customWidth="1"/>
    <col min="10" max="10" width="10.00390625" style="1" bestFit="1" customWidth="1"/>
    <col min="11" max="16384" width="9.140625" style="1" customWidth="1"/>
  </cols>
  <sheetData>
    <row r="1" spans="3:9" s="2" customFormat="1" ht="12.75">
      <c r="C1" s="3"/>
      <c r="D1" s="3"/>
      <c r="E1" s="15" t="s">
        <v>0</v>
      </c>
      <c r="F1" s="16"/>
      <c r="G1" s="15" t="s">
        <v>1</v>
      </c>
      <c r="H1" s="16"/>
      <c r="I1" s="15" t="s">
        <v>2</v>
      </c>
    </row>
    <row r="2" spans="1:9" s="2" customFormat="1" ht="12.75">
      <c r="A2" s="13" t="s">
        <v>862</v>
      </c>
      <c r="B2" s="13"/>
      <c r="C2" s="18" t="s">
        <v>3</v>
      </c>
      <c r="D2" s="14"/>
      <c r="E2" s="17" t="s">
        <v>4</v>
      </c>
      <c r="F2" s="18"/>
      <c r="G2" s="17" t="s">
        <v>5</v>
      </c>
      <c r="H2" s="18"/>
      <c r="I2" s="17" t="s">
        <v>5</v>
      </c>
    </row>
    <row r="3" spans="1:9" s="2" customFormat="1" ht="12.75">
      <c r="A3" s="10"/>
      <c r="B3" s="10"/>
      <c r="C3" s="11"/>
      <c r="D3" s="11"/>
      <c r="E3" s="12"/>
      <c r="F3" s="11"/>
      <c r="G3" s="12"/>
      <c r="H3" s="11"/>
      <c r="I3" s="12"/>
    </row>
    <row r="4" ht="12.75">
      <c r="A4" s="2" t="s">
        <v>801</v>
      </c>
    </row>
    <row r="5" ht="12.75">
      <c r="A5" s="2" t="s">
        <v>802</v>
      </c>
    </row>
    <row r="6" ht="12.75">
      <c r="A6" s="2" t="s">
        <v>6</v>
      </c>
    </row>
    <row r="7" spans="2:9" ht="12.75">
      <c r="B7" s="1" t="s">
        <v>7</v>
      </c>
      <c r="C7" s="1" t="s">
        <v>8</v>
      </c>
      <c r="E7" s="6">
        <v>85796.74</v>
      </c>
      <c r="G7" s="6">
        <v>77991.02</v>
      </c>
      <c r="I7" s="6">
        <v>77991.02</v>
      </c>
    </row>
    <row r="8" spans="2:9" ht="12.75">
      <c r="B8" s="1" t="s">
        <v>909</v>
      </c>
      <c r="C8" s="1" t="s">
        <v>9</v>
      </c>
      <c r="E8" s="6">
        <v>1500</v>
      </c>
      <c r="G8" s="6">
        <v>1500</v>
      </c>
      <c r="I8" s="6">
        <v>1500</v>
      </c>
    </row>
    <row r="9" spans="2:9" ht="12.75">
      <c r="B9" s="1" t="s">
        <v>910</v>
      </c>
      <c r="C9" s="1" t="s">
        <v>10</v>
      </c>
      <c r="E9" s="6">
        <v>4097.54</v>
      </c>
      <c r="G9" s="6">
        <v>5887</v>
      </c>
      <c r="I9" s="6">
        <v>5887</v>
      </c>
    </row>
    <row r="10" spans="2:9" ht="12.75">
      <c r="B10" s="1" t="s">
        <v>11</v>
      </c>
      <c r="C10" s="1" t="s">
        <v>12</v>
      </c>
      <c r="E10" s="6">
        <v>1475378.19</v>
      </c>
      <c r="G10" s="6">
        <v>1483240.53</v>
      </c>
      <c r="I10" s="6">
        <v>1531763.23</v>
      </c>
    </row>
    <row r="11" spans="2:9" ht="12.75">
      <c r="B11" s="1" t="s">
        <v>13</v>
      </c>
      <c r="C11" s="1" t="s">
        <v>14</v>
      </c>
      <c r="E11" s="6">
        <v>908550.2</v>
      </c>
      <c r="G11" s="6">
        <v>921122.25</v>
      </c>
      <c r="I11" s="6">
        <v>951900.19</v>
      </c>
    </row>
    <row r="12" spans="2:9" ht="12.75">
      <c r="B12" s="1" t="s">
        <v>15</v>
      </c>
      <c r="C12" s="1" t="s">
        <v>16</v>
      </c>
      <c r="E12" s="6">
        <v>1809795.47</v>
      </c>
      <c r="G12" s="6">
        <v>1941593.4</v>
      </c>
      <c r="I12" s="6">
        <v>2000263.52</v>
      </c>
    </row>
    <row r="13" spans="2:9" ht="12.75">
      <c r="B13" s="1" t="s">
        <v>17</v>
      </c>
      <c r="C13" s="1" t="s">
        <v>18</v>
      </c>
      <c r="E13" s="6">
        <v>1137582.4</v>
      </c>
      <c r="G13" s="6">
        <v>1170028.5</v>
      </c>
      <c r="I13" s="6">
        <v>1221643.31</v>
      </c>
    </row>
    <row r="14" spans="2:9" ht="12.75">
      <c r="B14" s="1" t="s">
        <v>19</v>
      </c>
      <c r="C14" s="1" t="s">
        <v>20</v>
      </c>
      <c r="E14" s="6">
        <v>1014038.7</v>
      </c>
      <c r="G14" s="6">
        <v>1029844.51</v>
      </c>
      <c r="I14" s="6">
        <v>1177602.59</v>
      </c>
    </row>
    <row r="15" spans="2:9" ht="12.75">
      <c r="B15" s="1" t="s">
        <v>21</v>
      </c>
      <c r="C15" s="1" t="s">
        <v>22</v>
      </c>
      <c r="E15" s="6">
        <v>1527312.7</v>
      </c>
      <c r="G15" s="6">
        <v>1678865.86</v>
      </c>
      <c r="I15" s="6">
        <v>1736241.54</v>
      </c>
    </row>
    <row r="16" spans="1:9" ht="12.75">
      <c r="A16" s="1" t="s">
        <v>803</v>
      </c>
      <c r="E16" s="6">
        <f>SUM(E7:E15)</f>
        <v>7964051.9399999995</v>
      </c>
      <c r="G16" s="6">
        <f>SUM(G7:G15)</f>
        <v>8310073.069999999</v>
      </c>
      <c r="I16" s="6">
        <f>SUM(I7:I15)</f>
        <v>8704792.399999999</v>
      </c>
    </row>
    <row r="18" ht="12.75">
      <c r="A18" s="2" t="s">
        <v>906</v>
      </c>
    </row>
    <row r="19" spans="2:9" ht="12.75">
      <c r="B19" s="1" t="s">
        <v>23</v>
      </c>
      <c r="C19" s="1" t="s">
        <v>24</v>
      </c>
      <c r="E19" s="6">
        <v>562958.63</v>
      </c>
      <c r="G19" s="6">
        <v>247594.82</v>
      </c>
      <c r="I19" s="6">
        <v>247594.82</v>
      </c>
    </row>
    <row r="20" spans="2:9" ht="12.75">
      <c r="B20" s="1" t="s">
        <v>907</v>
      </c>
      <c r="C20" s="1" t="s">
        <v>25</v>
      </c>
      <c r="E20" s="6">
        <v>4927.12</v>
      </c>
      <c r="G20" s="6">
        <v>1500</v>
      </c>
      <c r="I20" s="6">
        <v>1500</v>
      </c>
    </row>
    <row r="21" spans="2:9" ht="12.75">
      <c r="B21" s="1" t="s">
        <v>908</v>
      </c>
      <c r="C21" s="1" t="s">
        <v>26</v>
      </c>
      <c r="E21" s="6">
        <v>8357.77</v>
      </c>
      <c r="G21" s="6">
        <v>8522</v>
      </c>
      <c r="I21" s="6">
        <v>8522</v>
      </c>
    </row>
    <row r="22" spans="2:9" ht="12.75">
      <c r="B22" s="1" t="s">
        <v>27</v>
      </c>
      <c r="C22" s="1" t="s">
        <v>28</v>
      </c>
      <c r="E22" s="6">
        <v>25138.83</v>
      </c>
      <c r="G22" s="6">
        <v>52683</v>
      </c>
      <c r="I22" s="6">
        <v>52683</v>
      </c>
    </row>
    <row r="23" spans="2:9" ht="12.75">
      <c r="B23" s="1" t="s">
        <v>29</v>
      </c>
      <c r="C23" s="1" t="s">
        <v>30</v>
      </c>
      <c r="E23" s="6">
        <v>179767.93</v>
      </c>
      <c r="G23" s="6">
        <v>88243</v>
      </c>
      <c r="I23" s="6">
        <v>88243</v>
      </c>
    </row>
    <row r="24" spans="2:9" ht="12.75">
      <c r="B24" s="1" t="s">
        <v>865</v>
      </c>
      <c r="C24" s="1" t="s">
        <v>31</v>
      </c>
      <c r="E24" s="6">
        <v>171989.58</v>
      </c>
      <c r="G24" s="6">
        <v>79640.6</v>
      </c>
      <c r="I24" s="6">
        <v>79640.6</v>
      </c>
    </row>
    <row r="25" spans="2:9" ht="12.75">
      <c r="B25" s="1" t="s">
        <v>32</v>
      </c>
      <c r="C25" s="1" t="s">
        <v>33</v>
      </c>
      <c r="E25" s="6">
        <v>895543.43</v>
      </c>
      <c r="G25" s="6">
        <v>994534.51</v>
      </c>
      <c r="I25" s="6">
        <v>1065111.25</v>
      </c>
    </row>
    <row r="26" spans="2:9" ht="12.75">
      <c r="B26" s="1" t="s">
        <v>34</v>
      </c>
      <c r="C26" s="1" t="s">
        <v>35</v>
      </c>
      <c r="E26" s="6">
        <v>0</v>
      </c>
      <c r="G26" s="6">
        <v>0</v>
      </c>
      <c r="I26" s="6">
        <v>225000</v>
      </c>
    </row>
    <row r="27" spans="2:9" ht="12.75">
      <c r="B27" s="1" t="s">
        <v>36</v>
      </c>
      <c r="C27" s="1" t="s">
        <v>37</v>
      </c>
      <c r="E27" s="6">
        <v>2795632.5</v>
      </c>
      <c r="G27" s="6">
        <v>2985286.67</v>
      </c>
      <c r="I27" s="6">
        <v>3111393.48</v>
      </c>
    </row>
    <row r="28" spans="2:9" ht="12.75">
      <c r="B28" s="1" t="s">
        <v>38</v>
      </c>
      <c r="C28" s="1" t="s">
        <v>39</v>
      </c>
      <c r="E28" s="6">
        <v>2078.61</v>
      </c>
      <c r="G28" s="6">
        <v>2000</v>
      </c>
      <c r="I28" s="6">
        <v>1000</v>
      </c>
    </row>
    <row r="29" spans="2:9" ht="12.75">
      <c r="B29" s="1" t="s">
        <v>40</v>
      </c>
      <c r="C29" s="1" t="s">
        <v>41</v>
      </c>
      <c r="E29" s="6">
        <v>1992226.57</v>
      </c>
      <c r="G29" s="6">
        <v>2272530.67</v>
      </c>
      <c r="I29" s="6">
        <v>2310804.63</v>
      </c>
    </row>
    <row r="30" spans="2:9" ht="12.75">
      <c r="B30" s="1" t="s">
        <v>864</v>
      </c>
      <c r="C30" s="1" t="s">
        <v>42</v>
      </c>
      <c r="E30" s="6">
        <v>0</v>
      </c>
      <c r="G30" s="6">
        <v>0</v>
      </c>
      <c r="I30" s="6">
        <v>687000</v>
      </c>
    </row>
    <row r="31" spans="2:9" ht="12.75">
      <c r="B31" s="1" t="s">
        <v>43</v>
      </c>
      <c r="C31" s="1" t="s">
        <v>44</v>
      </c>
      <c r="E31" s="6">
        <v>1277260.29</v>
      </c>
      <c r="G31" s="6">
        <v>1535662.2</v>
      </c>
      <c r="I31" s="6">
        <v>1694405.74</v>
      </c>
    </row>
    <row r="32" spans="2:9" ht="12.75">
      <c r="B32" s="1" t="s">
        <v>45</v>
      </c>
      <c r="C32" s="1" t="s">
        <v>46</v>
      </c>
      <c r="E32" s="6">
        <v>612379.24</v>
      </c>
      <c r="G32" s="6">
        <v>579824.14</v>
      </c>
      <c r="I32" s="6">
        <v>591761.41</v>
      </c>
    </row>
    <row r="33" spans="2:9" ht="12.75">
      <c r="B33" s="1" t="s">
        <v>47</v>
      </c>
      <c r="C33" s="1" t="s">
        <v>48</v>
      </c>
      <c r="E33" s="6">
        <v>51677.97</v>
      </c>
      <c r="G33" s="6">
        <v>50708.78</v>
      </c>
      <c r="I33" s="6">
        <v>51992.12</v>
      </c>
    </row>
    <row r="34" spans="2:9" ht="12.75">
      <c r="B34" s="1" t="s">
        <v>49</v>
      </c>
      <c r="C34" s="1" t="s">
        <v>50</v>
      </c>
      <c r="E34" s="6">
        <v>1176015.65</v>
      </c>
      <c r="G34" s="6">
        <v>1119726.63</v>
      </c>
      <c r="I34" s="6">
        <v>1156104.99</v>
      </c>
    </row>
    <row r="35" spans="2:9" ht="12.75">
      <c r="B35" s="1" t="s">
        <v>51</v>
      </c>
      <c r="C35" s="1" t="s">
        <v>52</v>
      </c>
      <c r="E35" s="6">
        <v>5361.45</v>
      </c>
      <c r="G35" s="6">
        <v>0</v>
      </c>
      <c r="I35" s="6">
        <v>45000</v>
      </c>
    </row>
    <row r="36" spans="1:9" ht="12.75">
      <c r="A36" s="1" t="s">
        <v>804</v>
      </c>
      <c r="E36" s="6">
        <f>SUM(E19:E35)</f>
        <v>9761315.57</v>
      </c>
      <c r="G36" s="6">
        <f>SUM(G19:G35)</f>
        <v>10018457.02</v>
      </c>
      <c r="I36" s="6">
        <f>SUM(I19:I35)</f>
        <v>11417757.04</v>
      </c>
    </row>
    <row r="38" ht="12.75">
      <c r="A38" s="2" t="s">
        <v>866</v>
      </c>
    </row>
    <row r="39" spans="2:9" ht="12.75">
      <c r="B39" s="1" t="s">
        <v>53</v>
      </c>
      <c r="C39" s="1" t="s">
        <v>54</v>
      </c>
      <c r="E39" s="6">
        <v>13389</v>
      </c>
      <c r="G39" s="6">
        <v>4000</v>
      </c>
      <c r="I39" s="6">
        <v>0</v>
      </c>
    </row>
    <row r="40" spans="2:9" ht="12.75">
      <c r="B40" s="1" t="s">
        <v>55</v>
      </c>
      <c r="C40" s="1" t="s">
        <v>56</v>
      </c>
      <c r="E40" s="6">
        <v>1910.5</v>
      </c>
      <c r="G40" s="6">
        <v>357763.92</v>
      </c>
      <c r="I40" s="6">
        <v>357763.92</v>
      </c>
    </row>
    <row r="41" spans="2:9" ht="12.75">
      <c r="B41" s="1" t="s">
        <v>57</v>
      </c>
      <c r="C41" s="1" t="s">
        <v>58</v>
      </c>
      <c r="E41" s="6">
        <v>13915.84</v>
      </c>
      <c r="G41" s="6">
        <v>12236</v>
      </c>
      <c r="I41" s="6">
        <v>12236</v>
      </c>
    </row>
    <row r="42" spans="2:9" ht="12.75">
      <c r="B42" s="1" t="s">
        <v>59</v>
      </c>
      <c r="C42" s="1" t="s">
        <v>60</v>
      </c>
      <c r="E42" s="6">
        <v>38579.05</v>
      </c>
      <c r="G42" s="6">
        <v>9160</v>
      </c>
      <c r="I42" s="6">
        <v>9160</v>
      </c>
    </row>
    <row r="43" spans="2:9" ht="12.75">
      <c r="B43" s="1" t="s">
        <v>867</v>
      </c>
      <c r="C43" s="1" t="s">
        <v>61</v>
      </c>
      <c r="E43" s="6">
        <v>11774.36</v>
      </c>
      <c r="G43" s="6">
        <v>1500</v>
      </c>
      <c r="I43" s="6">
        <v>1500</v>
      </c>
    </row>
    <row r="44" spans="2:9" ht="12.75">
      <c r="B44" s="1" t="s">
        <v>868</v>
      </c>
      <c r="C44" s="1" t="s">
        <v>62</v>
      </c>
      <c r="E44" s="6">
        <v>16518</v>
      </c>
      <c r="G44" s="6">
        <v>16518</v>
      </c>
      <c r="I44" s="6">
        <v>16518</v>
      </c>
    </row>
    <row r="45" spans="2:9" ht="12.75">
      <c r="B45" s="1" t="s">
        <v>869</v>
      </c>
      <c r="C45" s="1" t="s">
        <v>63</v>
      </c>
      <c r="E45" s="6">
        <v>14241.65</v>
      </c>
      <c r="G45" s="6">
        <v>22298</v>
      </c>
      <c r="I45" s="6">
        <v>22298</v>
      </c>
    </row>
    <row r="46" spans="2:9" ht="12.75">
      <c r="B46" s="1" t="s">
        <v>64</v>
      </c>
      <c r="C46" s="1" t="s">
        <v>65</v>
      </c>
      <c r="E46" s="6">
        <v>1249467.76</v>
      </c>
      <c r="G46" s="6">
        <v>1211478.66</v>
      </c>
      <c r="I46" s="6">
        <v>1261606.89</v>
      </c>
    </row>
    <row r="47" spans="2:9" ht="12.75">
      <c r="B47" s="1" t="s">
        <v>66</v>
      </c>
      <c r="C47" s="1" t="s">
        <v>67</v>
      </c>
      <c r="E47" s="6">
        <v>12820.78</v>
      </c>
      <c r="G47" s="6">
        <v>7700</v>
      </c>
      <c r="I47" s="6">
        <v>7699.5</v>
      </c>
    </row>
    <row r="48" spans="2:9" ht="12.75">
      <c r="B48" s="1" t="s">
        <v>68</v>
      </c>
      <c r="C48" s="1" t="s">
        <v>69</v>
      </c>
      <c r="E48" s="6">
        <v>1680834.85</v>
      </c>
      <c r="G48" s="6">
        <v>1613282.08</v>
      </c>
      <c r="I48" s="6">
        <v>1669056.51</v>
      </c>
    </row>
    <row r="49" spans="2:9" ht="12.75">
      <c r="B49" s="1" t="s">
        <v>70</v>
      </c>
      <c r="C49" s="1" t="s">
        <v>71</v>
      </c>
      <c r="E49" s="6">
        <v>145289.42</v>
      </c>
      <c r="G49" s="6">
        <v>164638.94</v>
      </c>
      <c r="I49" s="6">
        <v>226983.54</v>
      </c>
    </row>
    <row r="50" spans="2:9" ht="12.75">
      <c r="B50" s="1" t="s">
        <v>72</v>
      </c>
      <c r="C50" s="1" t="s">
        <v>73</v>
      </c>
      <c r="E50" s="6">
        <v>3229193.19</v>
      </c>
      <c r="G50" s="6">
        <v>3062213.29</v>
      </c>
      <c r="I50" s="6">
        <v>3168781.98</v>
      </c>
    </row>
    <row r="51" spans="2:9" ht="12.75">
      <c r="B51" s="1" t="s">
        <v>74</v>
      </c>
      <c r="C51" s="1" t="s">
        <v>75</v>
      </c>
      <c r="E51" s="6">
        <v>1030121.44</v>
      </c>
      <c r="G51" s="6">
        <v>964870.78</v>
      </c>
      <c r="I51" s="6">
        <v>1008721.52</v>
      </c>
    </row>
    <row r="52" spans="2:9" ht="12.75">
      <c r="B52" s="1" t="s">
        <v>76</v>
      </c>
      <c r="C52" s="1" t="s">
        <v>77</v>
      </c>
      <c r="E52" s="6">
        <v>1764062.35</v>
      </c>
      <c r="G52" s="6">
        <v>1769767.79</v>
      </c>
      <c r="I52" s="6">
        <v>1811753.24</v>
      </c>
    </row>
    <row r="53" ht="12.75">
      <c r="A53" s="2" t="s">
        <v>899</v>
      </c>
    </row>
    <row r="54" spans="2:9" ht="12.75">
      <c r="B54" s="1" t="s">
        <v>78</v>
      </c>
      <c r="C54" s="1" t="s">
        <v>79</v>
      </c>
      <c r="E54" s="6">
        <v>1958484.86</v>
      </c>
      <c r="G54" s="6">
        <v>1905920.54</v>
      </c>
      <c r="I54" s="6">
        <v>1972087.69</v>
      </c>
    </row>
    <row r="55" spans="2:9" ht="12.75">
      <c r="B55" s="1" t="s">
        <v>80</v>
      </c>
      <c r="C55" s="1" t="s">
        <v>81</v>
      </c>
      <c r="E55" s="6">
        <v>651361.65</v>
      </c>
      <c r="G55" s="6">
        <v>663100.64</v>
      </c>
      <c r="I55" s="6">
        <v>692385.39</v>
      </c>
    </row>
    <row r="56" spans="2:9" ht="12.75">
      <c r="B56" s="1" t="s">
        <v>82</v>
      </c>
      <c r="C56" s="1" t="s">
        <v>83</v>
      </c>
      <c r="E56" s="6">
        <v>-20879.81</v>
      </c>
      <c r="G56" s="6">
        <v>10000</v>
      </c>
      <c r="I56" s="6">
        <v>16000</v>
      </c>
    </row>
    <row r="57" spans="2:9" ht="12.75">
      <c r="B57" s="1" t="s">
        <v>84</v>
      </c>
      <c r="C57" s="1" t="s">
        <v>85</v>
      </c>
      <c r="E57" s="6">
        <v>28221.97</v>
      </c>
      <c r="G57" s="6">
        <v>6500</v>
      </c>
      <c r="I57" s="6">
        <v>6500</v>
      </c>
    </row>
    <row r="58" spans="2:9" ht="12.75">
      <c r="B58" s="1" t="s">
        <v>86</v>
      </c>
      <c r="C58" s="1" t="s">
        <v>87</v>
      </c>
      <c r="E58" s="6">
        <v>1807431.92</v>
      </c>
      <c r="G58" s="6">
        <v>1701098.33</v>
      </c>
      <c r="I58" s="6">
        <v>1765338.76</v>
      </c>
    </row>
    <row r="59" spans="2:9" ht="12.75">
      <c r="B59" s="1" t="s">
        <v>88</v>
      </c>
      <c r="C59" s="1" t="s">
        <v>89</v>
      </c>
      <c r="E59" s="6">
        <v>56422.91</v>
      </c>
      <c r="G59" s="6">
        <v>10000</v>
      </c>
      <c r="I59" s="6">
        <v>10000</v>
      </c>
    </row>
    <row r="60" spans="2:9" ht="12.75">
      <c r="B60" s="1" t="s">
        <v>90</v>
      </c>
      <c r="C60" s="1" t="s">
        <v>91</v>
      </c>
      <c r="E60" s="6">
        <v>8932.51</v>
      </c>
      <c r="G60" s="6">
        <v>0</v>
      </c>
      <c r="I60" s="6">
        <v>13000</v>
      </c>
    </row>
    <row r="61" spans="2:9" ht="12.75">
      <c r="B61" s="1" t="s">
        <v>92</v>
      </c>
      <c r="C61" s="1" t="s">
        <v>93</v>
      </c>
      <c r="E61" s="6">
        <v>0</v>
      </c>
      <c r="G61" s="6">
        <v>0</v>
      </c>
      <c r="I61" s="6">
        <v>1000</v>
      </c>
    </row>
    <row r="62" spans="2:9" ht="12.75">
      <c r="B62" s="1" t="s">
        <v>94</v>
      </c>
      <c r="C62" s="1" t="s">
        <v>95</v>
      </c>
      <c r="E62" s="6">
        <v>987628.03</v>
      </c>
      <c r="G62" s="6">
        <v>1171094.73</v>
      </c>
      <c r="I62" s="6">
        <v>1130636.29</v>
      </c>
    </row>
    <row r="63" spans="2:9" ht="12.75">
      <c r="B63" s="1" t="s">
        <v>96</v>
      </c>
      <c r="C63" s="1" t="s">
        <v>97</v>
      </c>
      <c r="E63" s="6">
        <v>1340326.3</v>
      </c>
      <c r="G63" s="6">
        <v>1344237.53</v>
      </c>
      <c r="I63" s="6">
        <v>1394582.45</v>
      </c>
    </row>
    <row r="64" spans="2:9" ht="12.75">
      <c r="B64" s="1" t="s">
        <v>98</v>
      </c>
      <c r="C64" s="1" t="s">
        <v>99</v>
      </c>
      <c r="E64" s="6">
        <v>850786.77</v>
      </c>
      <c r="G64" s="6">
        <v>898685.26</v>
      </c>
      <c r="I64" s="6">
        <v>934141.68</v>
      </c>
    </row>
    <row r="65" spans="2:9" ht="12.75">
      <c r="B65" s="1" t="s">
        <v>100</v>
      </c>
      <c r="C65" s="1" t="s">
        <v>101</v>
      </c>
      <c r="E65" s="6">
        <v>766400.98</v>
      </c>
      <c r="G65" s="6">
        <v>763030.08</v>
      </c>
      <c r="I65" s="6">
        <v>842049.6</v>
      </c>
    </row>
    <row r="66" spans="2:9" ht="12.75">
      <c r="B66" s="1" t="s">
        <v>102</v>
      </c>
      <c r="C66" s="1" t="s">
        <v>103</v>
      </c>
      <c r="E66" s="6">
        <v>12341.93</v>
      </c>
      <c r="G66" s="6">
        <v>5690.75</v>
      </c>
      <c r="I66" s="6">
        <v>5690.75</v>
      </c>
    </row>
    <row r="67" spans="2:9" ht="12.75">
      <c r="B67" s="1" t="s">
        <v>104</v>
      </c>
      <c r="C67" s="1" t="s">
        <v>105</v>
      </c>
      <c r="E67" s="6">
        <v>10924.8</v>
      </c>
      <c r="G67" s="6">
        <v>5000</v>
      </c>
      <c r="I67" s="6">
        <v>5000</v>
      </c>
    </row>
    <row r="68" spans="2:9" ht="12.75">
      <c r="B68" s="1" t="s">
        <v>106</v>
      </c>
      <c r="C68" s="1" t="s">
        <v>107</v>
      </c>
      <c r="E68" s="6">
        <v>814217.9</v>
      </c>
      <c r="G68" s="6">
        <v>712129.52</v>
      </c>
      <c r="I68" s="6">
        <v>744636.86</v>
      </c>
    </row>
    <row r="69" spans="2:9" ht="12.75">
      <c r="B69" s="1" t="s">
        <v>108</v>
      </c>
      <c r="C69" s="1" t="s">
        <v>109</v>
      </c>
      <c r="E69" s="6">
        <v>37954.82</v>
      </c>
      <c r="G69" s="6">
        <v>38491.48</v>
      </c>
      <c r="I69" s="6">
        <v>39493.72</v>
      </c>
    </row>
    <row r="70" spans="1:9" ht="12.75">
      <c r="A70" s="1" t="s">
        <v>805</v>
      </c>
      <c r="E70" s="6">
        <f>SUM(E39:E69)</f>
        <v>18532675.73</v>
      </c>
      <c r="G70" s="6">
        <f>SUM(G39:G69)</f>
        <v>18452406.32</v>
      </c>
      <c r="I70" s="6">
        <f>SUM(I39:I69)</f>
        <v>19146622.29</v>
      </c>
    </row>
    <row r="72" spans="1:9" s="2" customFormat="1" ht="12.75">
      <c r="A72" s="2" t="s">
        <v>110</v>
      </c>
      <c r="E72" s="7"/>
      <c r="G72" s="7"/>
      <c r="I72" s="7"/>
    </row>
    <row r="73" spans="2:9" ht="12.75">
      <c r="B73" s="1" t="s">
        <v>111</v>
      </c>
      <c r="C73" s="1" t="s">
        <v>112</v>
      </c>
      <c r="E73" s="6">
        <v>421942.73</v>
      </c>
      <c r="G73" s="6">
        <v>403576.85</v>
      </c>
      <c r="I73" s="6">
        <v>403576.85</v>
      </c>
    </row>
    <row r="74" spans="2:9" ht="12.75">
      <c r="B74" s="1" t="s">
        <v>870</v>
      </c>
      <c r="C74" s="1" t="s">
        <v>113</v>
      </c>
      <c r="E74" s="6">
        <v>4026.1</v>
      </c>
      <c r="G74" s="6">
        <v>1500</v>
      </c>
      <c r="I74" s="6">
        <v>1500</v>
      </c>
    </row>
    <row r="75" spans="2:9" ht="12.75">
      <c r="B75" s="1" t="s">
        <v>871</v>
      </c>
      <c r="C75" s="1" t="s">
        <v>114</v>
      </c>
      <c r="E75" s="6">
        <v>12827</v>
      </c>
      <c r="G75" s="6">
        <v>12827</v>
      </c>
      <c r="I75" s="6">
        <v>12827</v>
      </c>
    </row>
    <row r="76" spans="2:9" ht="12.75">
      <c r="B76" s="1" t="s">
        <v>115</v>
      </c>
      <c r="C76" s="1" t="s">
        <v>116</v>
      </c>
      <c r="E76" s="6">
        <v>6326.06</v>
      </c>
      <c r="G76" s="6">
        <v>9000</v>
      </c>
      <c r="I76" s="6">
        <v>9000</v>
      </c>
    </row>
    <row r="77" spans="2:9" ht="12.75">
      <c r="B77" s="1" t="s">
        <v>117</v>
      </c>
      <c r="C77" s="1" t="s">
        <v>118</v>
      </c>
      <c r="E77" s="6">
        <v>1440863.66</v>
      </c>
      <c r="G77" s="6">
        <v>1607209.66</v>
      </c>
      <c r="I77" s="6">
        <v>1632331.29</v>
      </c>
    </row>
    <row r="78" spans="2:9" ht="12.75">
      <c r="B78" s="1" t="s">
        <v>119</v>
      </c>
      <c r="C78" s="1" t="s">
        <v>120</v>
      </c>
      <c r="E78" s="6">
        <v>2936.27</v>
      </c>
      <c r="G78" s="6">
        <v>15000</v>
      </c>
      <c r="I78" s="6">
        <v>15000</v>
      </c>
    </row>
    <row r="79" spans="2:9" ht="12.75">
      <c r="B79" s="1" t="s">
        <v>121</v>
      </c>
      <c r="C79" s="1" t="s">
        <v>122</v>
      </c>
      <c r="E79" s="6">
        <v>5272.57</v>
      </c>
      <c r="G79" s="6">
        <v>7000</v>
      </c>
      <c r="I79" s="6">
        <v>7000</v>
      </c>
    </row>
    <row r="80" spans="2:9" ht="12.75">
      <c r="B80" s="1" t="s">
        <v>123</v>
      </c>
      <c r="C80" s="1" t="s">
        <v>124</v>
      </c>
      <c r="E80" s="6">
        <v>2012314.91</v>
      </c>
      <c r="G80" s="6">
        <v>2185982.4</v>
      </c>
      <c r="I80" s="6">
        <v>2199983.66</v>
      </c>
    </row>
    <row r="81" spans="2:9" ht="12.75">
      <c r="B81" s="1" t="s">
        <v>125</v>
      </c>
      <c r="C81" s="1" t="s">
        <v>126</v>
      </c>
      <c r="E81" s="6">
        <v>1397719.72</v>
      </c>
      <c r="G81" s="6">
        <v>1568164.61</v>
      </c>
      <c r="I81" s="6">
        <v>1547405.11</v>
      </c>
    </row>
    <row r="82" spans="2:9" ht="12.75">
      <c r="B82" s="1" t="s">
        <v>127</v>
      </c>
      <c r="C82" s="1" t="s">
        <v>128</v>
      </c>
      <c r="E82" s="6">
        <v>1685414.46</v>
      </c>
      <c r="G82" s="6">
        <v>1780757.5</v>
      </c>
      <c r="I82" s="6">
        <v>1913980.57</v>
      </c>
    </row>
    <row r="83" spans="2:9" ht="12.75">
      <c r="B83" s="1" t="s">
        <v>129</v>
      </c>
      <c r="C83" s="1" t="s">
        <v>130</v>
      </c>
      <c r="E83" s="6">
        <v>12630</v>
      </c>
      <c r="G83" s="6">
        <v>14000</v>
      </c>
      <c r="I83" s="6">
        <v>14000</v>
      </c>
    </row>
    <row r="84" spans="2:9" ht="12.75">
      <c r="B84" s="1" t="s">
        <v>131</v>
      </c>
      <c r="C84" s="1" t="s">
        <v>132</v>
      </c>
      <c r="E84" s="6">
        <v>1006015.88</v>
      </c>
      <c r="G84" s="6">
        <v>1171663.96</v>
      </c>
      <c r="I84" s="6">
        <v>1314568.68</v>
      </c>
    </row>
    <row r="85" spans="2:9" ht="12.75">
      <c r="B85" s="1" t="s">
        <v>133</v>
      </c>
      <c r="C85" s="1" t="s">
        <v>134</v>
      </c>
      <c r="E85" s="6">
        <v>18811</v>
      </c>
      <c r="G85" s="6">
        <v>3635</v>
      </c>
      <c r="I85" s="6">
        <v>3635</v>
      </c>
    </row>
    <row r="86" spans="2:9" ht="12.75">
      <c r="B86" s="1" t="s">
        <v>135</v>
      </c>
      <c r="C86" s="1" t="s">
        <v>136</v>
      </c>
      <c r="E86" s="6">
        <v>2598508.58</v>
      </c>
      <c r="G86" s="6">
        <v>2694537.02</v>
      </c>
      <c r="I86" s="6">
        <v>2834338.12</v>
      </c>
    </row>
    <row r="87" spans="2:9" ht="12.75">
      <c r="B87" s="1" t="s">
        <v>137</v>
      </c>
      <c r="C87" s="1" t="s">
        <v>138</v>
      </c>
      <c r="E87" s="6">
        <v>1381185.39</v>
      </c>
      <c r="G87" s="6">
        <v>1586823.37</v>
      </c>
      <c r="I87" s="6">
        <v>1653042.73</v>
      </c>
    </row>
    <row r="88" spans="2:9" ht="12.75">
      <c r="B88" s="1" t="s">
        <v>139</v>
      </c>
      <c r="C88" s="1" t="s">
        <v>140</v>
      </c>
      <c r="E88" s="6">
        <v>1312975.64</v>
      </c>
      <c r="G88" s="6">
        <v>1445240.7</v>
      </c>
      <c r="I88" s="6">
        <v>1492573.89</v>
      </c>
    </row>
    <row r="89" spans="2:9" ht="12.75">
      <c r="B89" s="1" t="s">
        <v>141</v>
      </c>
      <c r="C89" s="1" t="s">
        <v>142</v>
      </c>
      <c r="E89" s="6">
        <v>1037673.17</v>
      </c>
      <c r="G89" s="6">
        <v>1108160.65</v>
      </c>
      <c r="I89" s="6">
        <v>1157093.82</v>
      </c>
    </row>
    <row r="90" spans="2:9" ht="12.75">
      <c r="B90" s="1" t="s">
        <v>143</v>
      </c>
      <c r="C90" s="1" t="s">
        <v>144</v>
      </c>
      <c r="E90" s="6">
        <v>10673.73</v>
      </c>
      <c r="G90" s="6">
        <v>2500</v>
      </c>
      <c r="I90" s="6">
        <v>2500</v>
      </c>
    </row>
    <row r="91" spans="1:9" ht="12.75">
      <c r="A91" s="1" t="s">
        <v>806</v>
      </c>
      <c r="E91" s="6">
        <f>SUM(E73:E90)</f>
        <v>14368116.870000001</v>
      </c>
      <c r="G91" s="6">
        <f>SUM(G73:G90)</f>
        <v>15617578.72</v>
      </c>
      <c r="I91" s="6">
        <f>SUM(I73:I90)</f>
        <v>16214356.720000003</v>
      </c>
    </row>
    <row r="93" spans="1:9" s="2" customFormat="1" ht="12.75">
      <c r="A93" s="2" t="s">
        <v>145</v>
      </c>
      <c r="E93" s="7"/>
      <c r="G93" s="7"/>
      <c r="I93" s="7"/>
    </row>
    <row r="94" spans="2:9" ht="12.75">
      <c r="B94" s="1" t="s">
        <v>146</v>
      </c>
      <c r="C94" s="1" t="s">
        <v>147</v>
      </c>
      <c r="E94" s="6">
        <v>1349865.36</v>
      </c>
      <c r="G94" s="6">
        <v>1392847</v>
      </c>
      <c r="I94" s="6">
        <v>1427899.62</v>
      </c>
    </row>
    <row r="95" spans="2:9" ht="12.75">
      <c r="B95" s="1" t="s">
        <v>148</v>
      </c>
      <c r="C95" s="1" t="s">
        <v>149</v>
      </c>
      <c r="E95" s="6">
        <v>0</v>
      </c>
      <c r="G95" s="6">
        <v>0</v>
      </c>
      <c r="I95" s="6">
        <v>3000</v>
      </c>
    </row>
    <row r="96" spans="2:9" ht="12.75">
      <c r="B96" s="1" t="s">
        <v>150</v>
      </c>
      <c r="C96" s="1" t="s">
        <v>151</v>
      </c>
      <c r="E96" s="6">
        <v>2533.94</v>
      </c>
      <c r="G96" s="6">
        <v>2500</v>
      </c>
      <c r="I96" s="6">
        <v>2500</v>
      </c>
    </row>
    <row r="97" spans="2:9" ht="12.75">
      <c r="B97" s="1" t="s">
        <v>152</v>
      </c>
      <c r="C97" s="1" t="s">
        <v>153</v>
      </c>
      <c r="E97" s="6">
        <v>1247263.43</v>
      </c>
      <c r="G97" s="6">
        <v>1329304.22</v>
      </c>
      <c r="I97" s="6">
        <v>1385967.97</v>
      </c>
    </row>
    <row r="98" spans="2:9" ht="12.75">
      <c r="B98" s="1" t="s">
        <v>154</v>
      </c>
      <c r="C98" s="1" t="s">
        <v>155</v>
      </c>
      <c r="E98" s="6">
        <v>360035.91</v>
      </c>
      <c r="G98" s="6">
        <v>176335.29</v>
      </c>
      <c r="I98" s="6">
        <v>176335.29</v>
      </c>
    </row>
    <row r="99" spans="2:9" ht="12.75">
      <c r="B99" s="1" t="s">
        <v>872</v>
      </c>
      <c r="C99" s="1" t="s">
        <v>156</v>
      </c>
      <c r="E99" s="6">
        <v>48272.24</v>
      </c>
      <c r="G99" s="6">
        <v>33529</v>
      </c>
      <c r="I99" s="6">
        <v>33529</v>
      </c>
    </row>
    <row r="100" spans="2:9" ht="12.75">
      <c r="B100" s="1" t="s">
        <v>873</v>
      </c>
      <c r="C100" s="1" t="s">
        <v>157</v>
      </c>
      <c r="E100" s="6">
        <v>16306.75</v>
      </c>
      <c r="G100" s="6">
        <v>7117</v>
      </c>
      <c r="I100" s="6">
        <v>7117</v>
      </c>
    </row>
    <row r="101" spans="2:9" ht="12.75">
      <c r="B101" s="1" t="s">
        <v>158</v>
      </c>
      <c r="C101" s="1" t="s">
        <v>159</v>
      </c>
      <c r="E101" s="6">
        <v>22606.4</v>
      </c>
      <c r="G101" s="6">
        <v>12000</v>
      </c>
      <c r="I101" s="6">
        <v>12000</v>
      </c>
    </row>
    <row r="102" ht="12.75">
      <c r="A102" s="2" t="s">
        <v>900</v>
      </c>
    </row>
    <row r="103" spans="2:9" ht="12.75">
      <c r="B103" s="1" t="s">
        <v>160</v>
      </c>
      <c r="C103" s="1" t="s">
        <v>161</v>
      </c>
      <c r="E103" s="6">
        <v>5887.46</v>
      </c>
      <c r="G103" s="6">
        <v>5000</v>
      </c>
      <c r="I103" s="6">
        <v>5000</v>
      </c>
    </row>
    <row r="104" spans="2:9" ht="12.75">
      <c r="B104" s="1" t="s">
        <v>162</v>
      </c>
      <c r="C104" s="1" t="s">
        <v>163</v>
      </c>
      <c r="E104" s="6">
        <v>0</v>
      </c>
      <c r="G104" s="6">
        <v>0</v>
      </c>
      <c r="I104" s="6">
        <v>200000</v>
      </c>
    </row>
    <row r="105" spans="2:9" ht="12.75">
      <c r="B105" s="1" t="s">
        <v>164</v>
      </c>
      <c r="C105" s="1" t="s">
        <v>165</v>
      </c>
      <c r="E105" s="6">
        <v>1503818.9</v>
      </c>
      <c r="G105" s="6">
        <v>1653557.49</v>
      </c>
      <c r="I105" s="6">
        <v>1704673.91</v>
      </c>
    </row>
    <row r="106" spans="2:9" ht="12.75">
      <c r="B106" s="1" t="s">
        <v>166</v>
      </c>
      <c r="C106" s="1" t="s">
        <v>167</v>
      </c>
      <c r="E106" s="6">
        <v>1619802.71</v>
      </c>
      <c r="G106" s="6">
        <v>1881154.72</v>
      </c>
      <c r="I106" s="6">
        <v>2033596.26</v>
      </c>
    </row>
    <row r="107" spans="2:9" ht="12.75">
      <c r="B107" s="1" t="s">
        <v>168</v>
      </c>
      <c r="C107" s="1" t="s">
        <v>169</v>
      </c>
      <c r="E107" s="6">
        <v>902920.43</v>
      </c>
      <c r="G107" s="6">
        <v>1056837.23</v>
      </c>
      <c r="I107" s="6">
        <v>1105550.32</v>
      </c>
    </row>
    <row r="108" spans="2:9" ht="12.75">
      <c r="B108" s="1" t="s">
        <v>170</v>
      </c>
      <c r="C108" s="1" t="s">
        <v>171</v>
      </c>
      <c r="E108" s="6">
        <v>587783.64</v>
      </c>
      <c r="G108" s="6">
        <v>568183.27</v>
      </c>
      <c r="I108" s="6">
        <v>603477.26</v>
      </c>
    </row>
    <row r="109" spans="2:9" ht="12.75">
      <c r="B109" s="1" t="s">
        <v>172</v>
      </c>
      <c r="C109" s="1" t="s">
        <v>173</v>
      </c>
      <c r="E109" s="6">
        <v>29598.66</v>
      </c>
      <c r="G109" s="6">
        <v>24000</v>
      </c>
      <c r="I109" s="6">
        <v>26000</v>
      </c>
    </row>
    <row r="110" spans="2:9" ht="12.75">
      <c r="B110" s="1" t="s">
        <v>174</v>
      </c>
      <c r="C110" s="1" t="s">
        <v>175</v>
      </c>
      <c r="E110" s="6">
        <v>3187.92</v>
      </c>
      <c r="G110" s="6">
        <v>28336</v>
      </c>
      <c r="I110" s="6">
        <v>28336</v>
      </c>
    </row>
    <row r="111" spans="2:9" ht="12.75">
      <c r="B111" s="1" t="s">
        <v>176</v>
      </c>
      <c r="C111" s="1" t="s">
        <v>177</v>
      </c>
      <c r="E111" s="6">
        <v>4891.75</v>
      </c>
      <c r="G111" s="6">
        <v>3400</v>
      </c>
      <c r="I111" s="6">
        <v>3400</v>
      </c>
    </row>
    <row r="112" spans="2:9" ht="12.75">
      <c r="B112" s="1" t="s">
        <v>178</v>
      </c>
      <c r="C112" s="1" t="s">
        <v>179</v>
      </c>
      <c r="E112" s="6">
        <v>320.68</v>
      </c>
      <c r="G112" s="6">
        <v>400</v>
      </c>
      <c r="I112" s="6">
        <v>400</v>
      </c>
    </row>
    <row r="113" spans="2:9" ht="12.75">
      <c r="B113" s="1" t="s">
        <v>180</v>
      </c>
      <c r="C113" s="1" t="s">
        <v>181</v>
      </c>
      <c r="E113" s="6">
        <v>715865.12</v>
      </c>
      <c r="G113" s="6">
        <v>693394.36</v>
      </c>
      <c r="I113" s="6">
        <v>808287.15</v>
      </c>
    </row>
    <row r="114" spans="1:9" ht="12.75">
      <c r="A114" s="1" t="s">
        <v>807</v>
      </c>
      <c r="E114" s="6">
        <f>SUM(E94:E113)</f>
        <v>8420961.299999999</v>
      </c>
      <c r="G114" s="6">
        <f>SUM(G94:G113)</f>
        <v>8867895.579999998</v>
      </c>
      <c r="I114" s="6">
        <f>SUM(I94:I113)</f>
        <v>9567069.780000001</v>
      </c>
    </row>
    <row r="116" spans="1:9" s="2" customFormat="1" ht="12.75">
      <c r="A116" s="2" t="s">
        <v>182</v>
      </c>
      <c r="E116" s="7"/>
      <c r="G116" s="7"/>
      <c r="I116" s="7"/>
    </row>
    <row r="117" spans="2:9" ht="12.75">
      <c r="B117" s="1" t="s">
        <v>183</v>
      </c>
      <c r="C117" s="1" t="s">
        <v>184</v>
      </c>
      <c r="E117" s="6">
        <v>0</v>
      </c>
      <c r="G117" s="6">
        <v>850000</v>
      </c>
      <c r="I117" s="6">
        <v>850000</v>
      </c>
    </row>
    <row r="118" spans="2:9" ht="12.75">
      <c r="B118" s="1" t="s">
        <v>185</v>
      </c>
      <c r="C118" s="1" t="s">
        <v>186</v>
      </c>
      <c r="E118" s="6">
        <v>2874492.19</v>
      </c>
      <c r="G118" s="6">
        <v>3455068.32</v>
      </c>
      <c r="I118" s="6">
        <v>3904068.32</v>
      </c>
    </row>
    <row r="119" spans="2:9" ht="12.75">
      <c r="B119" s="1" t="s">
        <v>187</v>
      </c>
      <c r="C119" s="1" t="s">
        <v>188</v>
      </c>
      <c r="E119" s="6">
        <v>644615.81</v>
      </c>
      <c r="G119" s="6">
        <v>475000</v>
      </c>
      <c r="I119" s="6">
        <v>525000</v>
      </c>
    </row>
    <row r="120" spans="2:9" ht="12.75">
      <c r="B120" s="1" t="s">
        <v>189</v>
      </c>
      <c r="C120" s="1" t="s">
        <v>190</v>
      </c>
      <c r="E120" s="6">
        <v>257163.25</v>
      </c>
      <c r="G120" s="6">
        <v>357617.13</v>
      </c>
      <c r="I120" s="6">
        <v>376000</v>
      </c>
    </row>
    <row r="121" spans="2:9" ht="12.75">
      <c r="B121" s="1" t="s">
        <v>874</v>
      </c>
      <c r="C121" s="1" t="s">
        <v>191</v>
      </c>
      <c r="E121" s="6">
        <v>111331.06</v>
      </c>
      <c r="G121" s="6">
        <v>123737.75</v>
      </c>
      <c r="I121" s="6">
        <v>125486.05</v>
      </c>
    </row>
    <row r="122" spans="2:9" ht="12.75">
      <c r="B122" s="1" t="s">
        <v>192</v>
      </c>
      <c r="C122" s="1" t="s">
        <v>193</v>
      </c>
      <c r="E122" s="6">
        <v>363358.43</v>
      </c>
      <c r="G122" s="6">
        <v>1508255.51</v>
      </c>
      <c r="I122" s="6">
        <v>1788666.49</v>
      </c>
    </row>
    <row r="123" spans="2:9" ht="12.75">
      <c r="B123" s="1" t="s">
        <v>194</v>
      </c>
      <c r="C123" s="1" t="s">
        <v>195</v>
      </c>
      <c r="E123" s="6">
        <v>61119.87</v>
      </c>
      <c r="G123" s="6">
        <v>659676</v>
      </c>
      <c r="I123" s="6">
        <v>659676</v>
      </c>
    </row>
    <row r="124" spans="2:9" ht="12.75">
      <c r="B124" s="1" t="s">
        <v>196</v>
      </c>
      <c r="C124" s="1" t="s">
        <v>197</v>
      </c>
      <c r="E124" s="6">
        <v>188653.51</v>
      </c>
      <c r="G124" s="6">
        <v>21000</v>
      </c>
      <c r="I124" s="6">
        <v>21000</v>
      </c>
    </row>
    <row r="125" spans="2:9" ht="12.75">
      <c r="B125" s="1" t="s">
        <v>198</v>
      </c>
      <c r="C125" s="1" t="s">
        <v>199</v>
      </c>
      <c r="E125" s="6">
        <v>517887.51</v>
      </c>
      <c r="G125" s="6">
        <v>1419000</v>
      </c>
      <c r="I125" s="6">
        <v>1622000</v>
      </c>
    </row>
    <row r="126" spans="2:9" ht="12.75">
      <c r="B126" s="1" t="s">
        <v>200</v>
      </c>
      <c r="C126" s="1" t="s">
        <v>201</v>
      </c>
      <c r="E126" s="6">
        <v>533758.57</v>
      </c>
      <c r="G126" s="6">
        <v>525147.89</v>
      </c>
      <c r="I126" s="6">
        <v>631859.24</v>
      </c>
    </row>
    <row r="127" spans="2:9" ht="12.75">
      <c r="B127" s="1" t="s">
        <v>202</v>
      </c>
      <c r="C127" s="1" t="s">
        <v>203</v>
      </c>
      <c r="E127" s="6">
        <v>1351450.66</v>
      </c>
      <c r="G127" s="6">
        <v>1315365.79</v>
      </c>
      <c r="I127" s="6">
        <v>1358115.5</v>
      </c>
    </row>
    <row r="128" spans="2:9" ht="12.75">
      <c r="B128" s="1" t="s">
        <v>204</v>
      </c>
      <c r="C128" s="1" t="s">
        <v>205</v>
      </c>
      <c r="E128" s="6">
        <v>635635.07</v>
      </c>
      <c r="G128" s="6">
        <v>637331.79</v>
      </c>
      <c r="I128" s="6">
        <v>710202.59</v>
      </c>
    </row>
    <row r="129" spans="2:9" ht="12.75">
      <c r="B129" s="1" t="s">
        <v>182</v>
      </c>
      <c r="C129" s="1" t="s">
        <v>206</v>
      </c>
      <c r="E129" s="6">
        <v>601271.38</v>
      </c>
      <c r="G129" s="6">
        <v>985219.58</v>
      </c>
      <c r="I129" s="6">
        <v>1037844.54</v>
      </c>
    </row>
    <row r="130" spans="2:9" ht="12.75">
      <c r="B130" s="1" t="s">
        <v>207</v>
      </c>
      <c r="C130" s="1" t="s">
        <v>208</v>
      </c>
      <c r="E130" s="6">
        <v>49265.99</v>
      </c>
      <c r="G130" s="6">
        <v>150807.76</v>
      </c>
      <c r="I130" s="6">
        <v>170000</v>
      </c>
    </row>
    <row r="131" spans="1:9" ht="12.75">
      <c r="A131" s="1" t="s">
        <v>808</v>
      </c>
      <c r="E131" s="6">
        <f>SUM(E117:E130)</f>
        <v>8190003.300000001</v>
      </c>
      <c r="G131" s="6">
        <f>SUM(G117:G130)</f>
        <v>12483227.52</v>
      </c>
      <c r="I131" s="6">
        <f>SUM(I117:I130)</f>
        <v>13779918.73</v>
      </c>
    </row>
    <row r="133" ht="12.75">
      <c r="A133" s="2" t="s">
        <v>209</v>
      </c>
    </row>
    <row r="134" spans="2:9" ht="12.75">
      <c r="B134" s="1" t="s">
        <v>210</v>
      </c>
      <c r="C134" s="1" t="s">
        <v>211</v>
      </c>
      <c r="E134" s="6">
        <v>194685.73</v>
      </c>
      <c r="G134" s="6">
        <f>2012.8+12295.8</f>
        <v>14308.599999999999</v>
      </c>
      <c r="I134" s="6">
        <v>14306.45</v>
      </c>
    </row>
    <row r="135" spans="2:9" ht="12.75">
      <c r="B135" s="1" t="s">
        <v>212</v>
      </c>
      <c r="C135" s="1" t="s">
        <v>213</v>
      </c>
      <c r="E135" s="6">
        <v>75677.91</v>
      </c>
      <c r="G135" s="6">
        <v>54453.76</v>
      </c>
      <c r="I135" s="6">
        <v>54453.76</v>
      </c>
    </row>
    <row r="136" spans="2:9" ht="12.75">
      <c r="B136" s="1" t="s">
        <v>214</v>
      </c>
      <c r="C136" s="1" t="s">
        <v>215</v>
      </c>
      <c r="E136" s="6">
        <v>1120068.19</v>
      </c>
      <c r="G136" s="6">
        <v>1408208.45</v>
      </c>
      <c r="I136" s="6">
        <v>1440175.43</v>
      </c>
    </row>
    <row r="137" spans="2:9" ht="12.75">
      <c r="B137" s="1" t="s">
        <v>876</v>
      </c>
      <c r="C137" s="1" t="s">
        <v>216</v>
      </c>
      <c r="E137" s="6">
        <v>3529.2</v>
      </c>
      <c r="G137" s="6">
        <v>4129</v>
      </c>
      <c r="I137" s="6">
        <v>4129</v>
      </c>
    </row>
    <row r="138" spans="2:9" ht="12.75">
      <c r="B138" s="1" t="s">
        <v>875</v>
      </c>
      <c r="C138" s="1" t="s">
        <v>217</v>
      </c>
      <c r="E138" s="6">
        <v>50415.96</v>
      </c>
      <c r="G138" s="6">
        <v>44475.89</v>
      </c>
      <c r="I138" s="6">
        <v>44475.89</v>
      </c>
    </row>
    <row r="139" spans="2:9" ht="12.75">
      <c r="B139" s="1" t="s">
        <v>218</v>
      </c>
      <c r="C139" s="1" t="s">
        <v>219</v>
      </c>
      <c r="E139" s="6">
        <v>0</v>
      </c>
      <c r="G139" s="6">
        <v>722851.64</v>
      </c>
      <c r="I139" s="6">
        <v>680611.24</v>
      </c>
    </row>
    <row r="140" spans="2:9" ht="12.75">
      <c r="B140" s="1" t="s">
        <v>220</v>
      </c>
      <c r="C140" s="1" t="s">
        <v>221</v>
      </c>
      <c r="E140" s="6">
        <v>0</v>
      </c>
      <c r="G140" s="6">
        <v>893114.64</v>
      </c>
      <c r="I140" s="6">
        <v>973487.38</v>
      </c>
    </row>
    <row r="141" spans="1:9" ht="12.75">
      <c r="A141" s="1" t="s">
        <v>809</v>
      </c>
      <c r="E141" s="6">
        <f>SUM(E134:E140)</f>
        <v>1444376.99</v>
      </c>
      <c r="G141" s="6">
        <f>SUM(G134:G140)</f>
        <v>3141541.98</v>
      </c>
      <c r="I141" s="6">
        <f>SUM(I134:I140)</f>
        <v>3211639.1499999994</v>
      </c>
    </row>
    <row r="143" ht="12.75">
      <c r="A143" s="2" t="s">
        <v>222</v>
      </c>
    </row>
    <row r="144" spans="2:9" ht="12.75">
      <c r="B144" s="1" t="s">
        <v>223</v>
      </c>
      <c r="C144" s="1" t="s">
        <v>224</v>
      </c>
      <c r="E144" s="6">
        <v>0</v>
      </c>
      <c r="G144" s="6">
        <v>690000</v>
      </c>
      <c r="I144" s="6">
        <v>890000</v>
      </c>
    </row>
    <row r="145" spans="2:9" ht="12.75">
      <c r="B145" s="1" t="s">
        <v>225</v>
      </c>
      <c r="C145" s="1" t="s">
        <v>226</v>
      </c>
      <c r="E145" s="6">
        <v>13657.48</v>
      </c>
      <c r="G145" s="6">
        <v>9833.93</v>
      </c>
      <c r="I145" s="6">
        <v>9833.93</v>
      </c>
    </row>
    <row r="146" spans="2:9" ht="12.75">
      <c r="B146" s="1" t="s">
        <v>222</v>
      </c>
      <c r="C146" s="1" t="s">
        <v>227</v>
      </c>
      <c r="E146" s="6">
        <v>51532.5</v>
      </c>
      <c r="G146" s="6">
        <v>2286469.87</v>
      </c>
      <c r="I146" s="6">
        <v>2817398.87</v>
      </c>
    </row>
    <row r="147" spans="2:9" ht="12.75">
      <c r="B147" s="1" t="s">
        <v>228</v>
      </c>
      <c r="C147" s="1" t="s">
        <v>229</v>
      </c>
      <c r="E147" s="6">
        <v>0</v>
      </c>
      <c r="G147" s="6">
        <v>91058</v>
      </c>
      <c r="I147" s="6">
        <v>91058</v>
      </c>
    </row>
    <row r="148" spans="2:9" ht="12.75">
      <c r="B148" s="1" t="s">
        <v>230</v>
      </c>
      <c r="C148" s="1" t="s">
        <v>231</v>
      </c>
      <c r="E148" s="6">
        <v>0</v>
      </c>
      <c r="G148" s="6">
        <v>321000</v>
      </c>
      <c r="I148" s="6">
        <v>323000</v>
      </c>
    </row>
    <row r="149" spans="2:9" ht="12.75">
      <c r="B149" s="1" t="s">
        <v>232</v>
      </c>
      <c r="C149" s="1" t="s">
        <v>233</v>
      </c>
      <c r="E149" s="6">
        <v>13091.76</v>
      </c>
      <c r="G149" s="6">
        <v>869948</v>
      </c>
      <c r="I149" s="6">
        <v>666342</v>
      </c>
    </row>
    <row r="150" spans="2:9" ht="12.75">
      <c r="B150" s="1" t="s">
        <v>234</v>
      </c>
      <c r="C150" s="1" t="s">
        <v>235</v>
      </c>
      <c r="E150" s="6">
        <v>51746.78</v>
      </c>
      <c r="G150" s="6">
        <v>37600</v>
      </c>
      <c r="I150" s="6">
        <v>37600</v>
      </c>
    </row>
    <row r="151" ht="12.75">
      <c r="A151" s="2" t="s">
        <v>901</v>
      </c>
    </row>
    <row r="152" spans="2:9" ht="12.75">
      <c r="B152" s="1" t="s">
        <v>236</v>
      </c>
      <c r="C152" s="1" t="s">
        <v>237</v>
      </c>
      <c r="E152" s="6">
        <v>5688.78</v>
      </c>
      <c r="G152" s="6">
        <v>53860</v>
      </c>
      <c r="I152" s="6">
        <v>53860</v>
      </c>
    </row>
    <row r="153" spans="2:9" ht="12.75">
      <c r="B153" s="1" t="s">
        <v>863</v>
      </c>
      <c r="C153" s="1" t="s">
        <v>238</v>
      </c>
      <c r="E153" s="6">
        <v>0</v>
      </c>
      <c r="G153" s="6">
        <v>1220172.78</v>
      </c>
      <c r="I153" s="6">
        <v>1220172.52</v>
      </c>
    </row>
    <row r="154" spans="2:9" ht="12.75">
      <c r="B154" s="1" t="s">
        <v>239</v>
      </c>
      <c r="C154" s="1" t="s">
        <v>240</v>
      </c>
      <c r="E154" s="6">
        <v>238515.52</v>
      </c>
      <c r="G154" s="6">
        <v>278524.18</v>
      </c>
      <c r="I154" s="6">
        <v>528524.18</v>
      </c>
    </row>
    <row r="155" spans="2:9" ht="12.75">
      <c r="B155" s="1" t="s">
        <v>241</v>
      </c>
      <c r="C155" s="1" t="s">
        <v>242</v>
      </c>
      <c r="E155" s="6">
        <v>365348.31</v>
      </c>
      <c r="G155" s="6">
        <v>448206.84</v>
      </c>
      <c r="I155" s="6">
        <v>464217.02</v>
      </c>
    </row>
    <row r="156" spans="2:9" ht="12.75">
      <c r="B156" s="1" t="s">
        <v>243</v>
      </c>
      <c r="C156" s="1" t="s">
        <v>244</v>
      </c>
      <c r="E156" s="6">
        <v>5149.51</v>
      </c>
      <c r="G156" s="6">
        <v>20000</v>
      </c>
      <c r="I156" s="6">
        <v>20000</v>
      </c>
    </row>
    <row r="157" spans="2:9" ht="12.75">
      <c r="B157" s="1" t="s">
        <v>245</v>
      </c>
      <c r="C157" s="1" t="s">
        <v>246</v>
      </c>
      <c r="E157" s="6">
        <v>4236.01</v>
      </c>
      <c r="G157" s="6">
        <v>800</v>
      </c>
      <c r="I157" s="6">
        <v>800</v>
      </c>
    </row>
    <row r="158" spans="2:9" ht="12.75">
      <c r="B158" s="1" t="s">
        <v>247</v>
      </c>
      <c r="C158" s="1" t="s">
        <v>248</v>
      </c>
      <c r="E158" s="6">
        <v>920.58</v>
      </c>
      <c r="G158" s="6">
        <v>5983.77</v>
      </c>
      <c r="I158" s="6">
        <v>5983.77</v>
      </c>
    </row>
    <row r="159" spans="2:9" ht="12.75">
      <c r="B159" s="1" t="s">
        <v>249</v>
      </c>
      <c r="C159" s="1" t="s">
        <v>250</v>
      </c>
      <c r="E159" s="6">
        <v>40171.69</v>
      </c>
      <c r="G159" s="6">
        <v>22516</v>
      </c>
      <c r="I159" s="6">
        <v>22516</v>
      </c>
    </row>
    <row r="160" spans="2:9" ht="12.75">
      <c r="B160" s="1" t="s">
        <v>251</v>
      </c>
      <c r="C160" s="1" t="s">
        <v>252</v>
      </c>
      <c r="E160" s="6">
        <v>335598.94</v>
      </c>
      <c r="G160" s="6">
        <v>333300</v>
      </c>
      <c r="I160" s="6">
        <v>333300</v>
      </c>
    </row>
    <row r="161" spans="2:9" ht="12.75">
      <c r="B161" s="1" t="s">
        <v>253</v>
      </c>
      <c r="C161" s="1" t="s">
        <v>254</v>
      </c>
      <c r="E161" s="6">
        <v>364413.81</v>
      </c>
      <c r="G161" s="6">
        <v>285445.4</v>
      </c>
      <c r="I161" s="6">
        <v>292573.2</v>
      </c>
    </row>
    <row r="162" spans="2:9" ht="12.75">
      <c r="B162" s="1" t="s">
        <v>255</v>
      </c>
      <c r="C162" s="1" t="s">
        <v>256</v>
      </c>
      <c r="E162" s="6">
        <v>1554186.99</v>
      </c>
      <c r="G162" s="6">
        <v>1790766.52</v>
      </c>
      <c r="I162" s="6">
        <v>1584849.81</v>
      </c>
    </row>
    <row r="163" spans="1:9" ht="12.75">
      <c r="A163" s="1" t="s">
        <v>810</v>
      </c>
      <c r="E163" s="6">
        <f>SUM(E144:E162)</f>
        <v>3044258.66</v>
      </c>
      <c r="G163" s="6">
        <f>SUM(G144:G162)</f>
        <v>8765485.290000001</v>
      </c>
      <c r="I163" s="6">
        <f>SUM(I144:I162)</f>
        <v>9362029.299999999</v>
      </c>
    </row>
    <row r="165" spans="1:9" s="2" customFormat="1" ht="12.75">
      <c r="A165" s="2" t="s">
        <v>257</v>
      </c>
      <c r="E165" s="7"/>
      <c r="G165" s="7"/>
      <c r="I165" s="7"/>
    </row>
    <row r="166" spans="2:9" ht="12.75">
      <c r="B166" s="1" t="s">
        <v>258</v>
      </c>
      <c r="C166" s="1" t="s">
        <v>259</v>
      </c>
      <c r="E166" s="6">
        <v>0</v>
      </c>
      <c r="G166" s="6">
        <v>400000</v>
      </c>
      <c r="I166" s="6">
        <v>400000</v>
      </c>
    </row>
    <row r="168" spans="1:9" s="2" customFormat="1" ht="12.75">
      <c r="A168" s="2" t="s">
        <v>260</v>
      </c>
      <c r="E168" s="7"/>
      <c r="G168" s="7"/>
      <c r="I168" s="7"/>
    </row>
    <row r="169" spans="2:10" ht="12.75">
      <c r="B169" s="1" t="s">
        <v>261</v>
      </c>
      <c r="C169" s="1" t="s">
        <v>262</v>
      </c>
      <c r="E169" s="6">
        <v>0</v>
      </c>
      <c r="G169" s="6">
        <v>10800</v>
      </c>
      <c r="I169" s="6">
        <v>20800</v>
      </c>
      <c r="J169" s="2"/>
    </row>
    <row r="170" spans="2:9" ht="12.75">
      <c r="B170" s="1" t="s">
        <v>263</v>
      </c>
      <c r="C170" s="1" t="s">
        <v>264</v>
      </c>
      <c r="E170" s="6">
        <v>0</v>
      </c>
      <c r="G170" s="6">
        <v>34408</v>
      </c>
      <c r="I170" s="6">
        <v>34408</v>
      </c>
    </row>
    <row r="171" spans="2:9" ht="12.75">
      <c r="B171" s="1" t="s">
        <v>265</v>
      </c>
      <c r="C171" s="1" t="s">
        <v>266</v>
      </c>
      <c r="E171" s="6">
        <v>0</v>
      </c>
      <c r="G171" s="6">
        <v>6850000</v>
      </c>
      <c r="I171" s="6">
        <v>6850000</v>
      </c>
    </row>
    <row r="172" spans="1:9" ht="12.75">
      <c r="A172" s="1" t="s">
        <v>811</v>
      </c>
      <c r="E172" s="6">
        <f>SUM(E169:E171)</f>
        <v>0</v>
      </c>
      <c r="G172" s="6">
        <f>SUM(G169:G171)</f>
        <v>6895208</v>
      </c>
      <c r="I172" s="6">
        <f>SUM(I169:I171)</f>
        <v>6905208</v>
      </c>
    </row>
    <row r="173" spans="1:9" s="2" customFormat="1" ht="12.75">
      <c r="A173" s="2" t="s">
        <v>843</v>
      </c>
      <c r="E173" s="7">
        <f>+E172+E166+E163+E141+E131+E114+E91+E70+E36+E16</f>
        <v>71725760.36000001</v>
      </c>
      <c r="G173" s="7">
        <f>+G172+G166+G163+G141+G131+G114+G91+G70+G36+G16</f>
        <v>92951873.49999999</v>
      </c>
      <c r="H173" s="5"/>
      <c r="I173" s="7">
        <f>+I172+I166+I163+I141+I131+I114+I91+I70+I36+I16</f>
        <v>98709393.41</v>
      </c>
    </row>
    <row r="176" spans="1:9" s="2" customFormat="1" ht="12.75">
      <c r="A176" s="2" t="s">
        <v>844</v>
      </c>
      <c r="E176" s="7"/>
      <c r="G176" s="7"/>
      <c r="I176" s="7"/>
    </row>
    <row r="177" spans="2:9" ht="12.75">
      <c r="B177" s="1" t="s">
        <v>267</v>
      </c>
      <c r="C177" s="1" t="s">
        <v>268</v>
      </c>
      <c r="E177" s="6">
        <v>0</v>
      </c>
      <c r="G177" s="6">
        <v>489482</v>
      </c>
      <c r="I177" s="6">
        <v>498800</v>
      </c>
    </row>
    <row r="178" spans="2:9" ht="12.75">
      <c r="B178" s="1" t="s">
        <v>269</v>
      </c>
      <c r="C178" s="1" t="s">
        <v>270</v>
      </c>
      <c r="E178" s="6">
        <v>23656.73</v>
      </c>
      <c r="G178" s="6">
        <v>25000</v>
      </c>
      <c r="I178" s="6">
        <v>25000</v>
      </c>
    </row>
    <row r="179" spans="2:9" ht="12.75">
      <c r="B179" s="1" t="s">
        <v>271</v>
      </c>
      <c r="C179" s="1" t="s">
        <v>272</v>
      </c>
      <c r="E179" s="6">
        <v>0</v>
      </c>
      <c r="G179" s="6">
        <v>16792</v>
      </c>
      <c r="I179" s="6">
        <v>16792</v>
      </c>
    </row>
    <row r="180" spans="2:9" ht="12.75">
      <c r="B180" s="1" t="s">
        <v>273</v>
      </c>
      <c r="C180" s="1" t="s">
        <v>274</v>
      </c>
      <c r="E180" s="6">
        <v>0</v>
      </c>
      <c r="G180" s="6">
        <v>100000</v>
      </c>
      <c r="I180" s="6">
        <v>100000</v>
      </c>
    </row>
    <row r="181" spans="2:9" ht="12.75">
      <c r="B181" s="1" t="s">
        <v>275</v>
      </c>
      <c r="C181" s="1" t="s">
        <v>276</v>
      </c>
      <c r="E181" s="6">
        <v>0</v>
      </c>
      <c r="G181" s="6">
        <v>10000</v>
      </c>
      <c r="I181" s="6">
        <v>10000</v>
      </c>
    </row>
    <row r="182" spans="2:9" ht="12.75">
      <c r="B182" s="1" t="s">
        <v>277</v>
      </c>
      <c r="C182" s="1" t="s">
        <v>278</v>
      </c>
      <c r="E182" s="6">
        <v>117223.97</v>
      </c>
      <c r="G182" s="6">
        <v>278740.08</v>
      </c>
      <c r="I182" s="6">
        <v>276395</v>
      </c>
    </row>
    <row r="183" spans="2:9" ht="12.75">
      <c r="B183" s="1" t="s">
        <v>279</v>
      </c>
      <c r="C183" s="1" t="s">
        <v>280</v>
      </c>
      <c r="E183" s="6">
        <v>6333.64</v>
      </c>
      <c r="G183" s="6">
        <v>8000</v>
      </c>
      <c r="I183" s="6">
        <v>8000</v>
      </c>
    </row>
    <row r="184" spans="2:9" ht="12.75">
      <c r="B184" s="1" t="s">
        <v>281</v>
      </c>
      <c r="C184" s="1" t="s">
        <v>282</v>
      </c>
      <c r="E184" s="6">
        <v>1898.44</v>
      </c>
      <c r="G184" s="6">
        <v>3092</v>
      </c>
      <c r="I184" s="6">
        <v>3092</v>
      </c>
    </row>
    <row r="185" spans="2:9" ht="12.75">
      <c r="B185" s="1" t="s">
        <v>283</v>
      </c>
      <c r="C185" s="1" t="s">
        <v>284</v>
      </c>
      <c r="E185" s="6">
        <v>2108.75</v>
      </c>
      <c r="G185" s="6">
        <v>4000</v>
      </c>
      <c r="I185" s="6">
        <v>4000</v>
      </c>
    </row>
    <row r="186" spans="2:9" ht="12.75">
      <c r="B186" s="1" t="s">
        <v>285</v>
      </c>
      <c r="C186" s="1" t="s">
        <v>286</v>
      </c>
      <c r="E186" s="6">
        <v>227845.8</v>
      </c>
      <c r="G186" s="6">
        <v>896295.68</v>
      </c>
      <c r="I186" s="6">
        <v>908939.97</v>
      </c>
    </row>
    <row r="187" spans="2:9" ht="12.75">
      <c r="B187" s="1" t="s">
        <v>287</v>
      </c>
      <c r="C187" s="1" t="s">
        <v>288</v>
      </c>
      <c r="E187" s="6">
        <v>90385.7</v>
      </c>
      <c r="G187" s="6">
        <v>120000</v>
      </c>
      <c r="I187" s="6">
        <v>200000</v>
      </c>
    </row>
    <row r="188" spans="2:9" ht="12.75">
      <c r="B188" s="1" t="s">
        <v>289</v>
      </c>
      <c r="C188" s="1" t="s">
        <v>290</v>
      </c>
      <c r="E188" s="6">
        <v>1687.13</v>
      </c>
      <c r="G188" s="6">
        <v>3000</v>
      </c>
      <c r="I188" s="6">
        <v>3000</v>
      </c>
    </row>
    <row r="189" spans="2:9" ht="12.75">
      <c r="B189" s="1" t="s">
        <v>291</v>
      </c>
      <c r="C189" s="1" t="s">
        <v>292</v>
      </c>
      <c r="E189" s="6">
        <v>4166.91</v>
      </c>
      <c r="G189" s="6">
        <v>9000</v>
      </c>
      <c r="I189" s="6">
        <v>2000</v>
      </c>
    </row>
    <row r="190" spans="2:9" ht="12.75">
      <c r="B190" s="1" t="s">
        <v>293</v>
      </c>
      <c r="C190" s="1" t="s">
        <v>294</v>
      </c>
      <c r="E190" s="6">
        <v>9743.86</v>
      </c>
      <c r="G190" s="6">
        <v>7000</v>
      </c>
      <c r="I190" s="6">
        <v>7000</v>
      </c>
    </row>
    <row r="191" spans="2:9" ht="12.75">
      <c r="B191" s="1" t="s">
        <v>295</v>
      </c>
      <c r="C191" s="1" t="s">
        <v>296</v>
      </c>
      <c r="E191" s="6">
        <v>9825.65</v>
      </c>
      <c r="G191" s="6">
        <v>5000</v>
      </c>
      <c r="I191" s="6">
        <v>2000</v>
      </c>
    </row>
    <row r="192" spans="2:9" ht="12.75">
      <c r="B192" s="1" t="s">
        <v>297</v>
      </c>
      <c r="C192" s="1" t="s">
        <v>298</v>
      </c>
      <c r="E192" s="6">
        <v>-6631.97</v>
      </c>
      <c r="G192" s="6">
        <v>2000</v>
      </c>
      <c r="I192" s="6">
        <v>2000</v>
      </c>
    </row>
    <row r="193" spans="2:9" ht="12.75">
      <c r="B193" s="1" t="s">
        <v>299</v>
      </c>
      <c r="C193" s="1" t="s">
        <v>300</v>
      </c>
      <c r="E193" s="6">
        <v>4481.14</v>
      </c>
      <c r="G193" s="6">
        <v>2000</v>
      </c>
      <c r="I193" s="6">
        <v>17000</v>
      </c>
    </row>
    <row r="194" spans="2:9" ht="12.75">
      <c r="B194" s="1" t="s">
        <v>301</v>
      </c>
      <c r="C194" s="1" t="s">
        <v>302</v>
      </c>
      <c r="E194" s="6">
        <v>764334.92</v>
      </c>
      <c r="G194" s="6">
        <v>400000</v>
      </c>
      <c r="I194" s="6">
        <v>500000</v>
      </c>
    </row>
    <row r="195" spans="2:9" ht="12.75">
      <c r="B195" s="1" t="s">
        <v>303</v>
      </c>
      <c r="C195" s="1" t="s">
        <v>304</v>
      </c>
      <c r="E195" s="6">
        <v>211501.49</v>
      </c>
      <c r="G195" s="6">
        <v>125000</v>
      </c>
      <c r="I195" s="6">
        <v>155000</v>
      </c>
    </row>
    <row r="196" spans="2:9" ht="12.75">
      <c r="B196" s="1" t="s">
        <v>305</v>
      </c>
      <c r="C196" s="1" t="s">
        <v>306</v>
      </c>
      <c r="E196" s="6">
        <v>2459.31</v>
      </c>
      <c r="G196" s="6">
        <v>3000</v>
      </c>
      <c r="I196" s="6">
        <v>2000</v>
      </c>
    </row>
    <row r="197" spans="2:9" ht="12.75">
      <c r="B197" s="1" t="s">
        <v>307</v>
      </c>
      <c r="C197" s="1" t="s">
        <v>308</v>
      </c>
      <c r="E197" s="6">
        <v>6551.41</v>
      </c>
      <c r="G197" s="6">
        <v>12000</v>
      </c>
      <c r="I197" s="6">
        <v>12000</v>
      </c>
    </row>
    <row r="198" spans="2:9" ht="12.75">
      <c r="B198" s="1" t="s">
        <v>309</v>
      </c>
      <c r="C198" s="1" t="s">
        <v>310</v>
      </c>
      <c r="E198" s="6">
        <v>0</v>
      </c>
      <c r="G198" s="6">
        <v>0</v>
      </c>
      <c r="I198" s="6">
        <v>341000</v>
      </c>
    </row>
    <row r="199" spans="2:9" ht="12.75">
      <c r="B199" s="1" t="s">
        <v>877</v>
      </c>
      <c r="C199" s="1" t="s">
        <v>311</v>
      </c>
      <c r="E199" s="6">
        <v>15136.1</v>
      </c>
      <c r="G199" s="6">
        <v>8000</v>
      </c>
      <c r="I199" s="6">
        <v>15000</v>
      </c>
    </row>
    <row r="200" ht="12.75">
      <c r="A200" s="2" t="s">
        <v>902</v>
      </c>
    </row>
    <row r="201" spans="2:9" ht="12.75">
      <c r="B201" s="1" t="s">
        <v>878</v>
      </c>
      <c r="C201" s="1" t="s">
        <v>312</v>
      </c>
      <c r="E201" s="6">
        <v>12550.15</v>
      </c>
      <c r="G201" s="6">
        <v>8000</v>
      </c>
      <c r="I201" s="6">
        <v>12000</v>
      </c>
    </row>
    <row r="202" spans="2:9" ht="12.75">
      <c r="B202" s="1" t="s">
        <v>313</v>
      </c>
      <c r="C202" s="1" t="s">
        <v>314</v>
      </c>
      <c r="E202" s="6">
        <v>11773.38</v>
      </c>
      <c r="G202" s="6">
        <v>8000</v>
      </c>
      <c r="I202" s="6">
        <v>4000</v>
      </c>
    </row>
    <row r="203" spans="2:9" ht="12.75">
      <c r="B203" s="1" t="s">
        <v>879</v>
      </c>
      <c r="C203" s="1" t="s">
        <v>315</v>
      </c>
      <c r="E203" s="6">
        <v>729.24</v>
      </c>
      <c r="G203" s="6">
        <v>2000</v>
      </c>
      <c r="I203" s="6">
        <v>2000</v>
      </c>
    </row>
    <row r="204" spans="2:9" ht="12.75">
      <c r="B204" s="1" t="s">
        <v>880</v>
      </c>
      <c r="C204" s="1" t="s">
        <v>316</v>
      </c>
      <c r="E204" s="6">
        <v>1491.5</v>
      </c>
      <c r="G204" s="6">
        <v>2000</v>
      </c>
      <c r="I204" s="6">
        <v>10000</v>
      </c>
    </row>
    <row r="205" spans="2:9" ht="12.75">
      <c r="B205" s="1" t="s">
        <v>317</v>
      </c>
      <c r="C205" s="1" t="s">
        <v>318</v>
      </c>
      <c r="E205" s="6">
        <v>0</v>
      </c>
      <c r="G205" s="6">
        <v>7300000</v>
      </c>
      <c r="I205" s="6">
        <v>7600000</v>
      </c>
    </row>
    <row r="206" spans="1:9" s="2" customFormat="1" ht="12.75">
      <c r="A206" s="2" t="s">
        <v>845</v>
      </c>
      <c r="E206" s="9">
        <f>SUM(E177:E205)</f>
        <v>1519253.25</v>
      </c>
      <c r="G206" s="9">
        <f>SUM(G177:G205)</f>
        <v>9847401.76</v>
      </c>
      <c r="I206" s="9">
        <f>SUM(I177:I205)</f>
        <v>10737018.969999999</v>
      </c>
    </row>
    <row r="209" spans="1:9" s="2" customFormat="1" ht="12.75">
      <c r="A209" s="2" t="s">
        <v>846</v>
      </c>
      <c r="E209" s="7"/>
      <c r="G209" s="7"/>
      <c r="I209" s="7"/>
    </row>
    <row r="210" spans="1:9" s="2" customFormat="1" ht="12.75">
      <c r="A210" s="2" t="s">
        <v>319</v>
      </c>
      <c r="E210" s="7"/>
      <c r="G210" s="7"/>
      <c r="I210" s="7"/>
    </row>
    <row r="211" spans="2:9" ht="12.75">
      <c r="B211" s="1" t="s">
        <v>320</v>
      </c>
      <c r="C211" s="1" t="s">
        <v>321</v>
      </c>
      <c r="E211" s="6">
        <v>48305.33</v>
      </c>
      <c r="G211" s="6">
        <v>60108.65</v>
      </c>
      <c r="I211" s="6">
        <v>61289.34</v>
      </c>
    </row>
    <row r="212" spans="2:9" ht="12.75">
      <c r="B212" s="1" t="s">
        <v>322</v>
      </c>
      <c r="C212" s="1" t="s">
        <v>323</v>
      </c>
      <c r="E212" s="6">
        <v>769624.38</v>
      </c>
      <c r="G212" s="6">
        <v>816000</v>
      </c>
      <c r="I212" s="6">
        <v>842000</v>
      </c>
    </row>
    <row r="213" spans="2:9" ht="12.75">
      <c r="B213" s="1" t="s">
        <v>324</v>
      </c>
      <c r="C213" s="1" t="s">
        <v>325</v>
      </c>
      <c r="E213" s="6">
        <v>382.97</v>
      </c>
      <c r="G213" s="6">
        <v>1052</v>
      </c>
      <c r="I213" s="6">
        <v>1052</v>
      </c>
    </row>
    <row r="214" spans="2:9" ht="12.75">
      <c r="B214" s="1" t="s">
        <v>881</v>
      </c>
      <c r="C214" s="1" t="s">
        <v>326</v>
      </c>
      <c r="E214" s="6">
        <v>59761.53</v>
      </c>
      <c r="G214" s="6">
        <v>500000</v>
      </c>
      <c r="I214" s="6">
        <v>2800000</v>
      </c>
    </row>
    <row r="215" spans="2:9" ht="12.75">
      <c r="B215" s="1" t="s">
        <v>327</v>
      </c>
      <c r="C215" s="1" t="s">
        <v>328</v>
      </c>
      <c r="E215" s="6">
        <v>24113.81</v>
      </c>
      <c r="G215" s="6">
        <v>31668.17</v>
      </c>
      <c r="I215" s="6">
        <v>31668.17</v>
      </c>
    </row>
    <row r="216" spans="2:9" ht="12.75">
      <c r="B216" s="1" t="s">
        <v>329</v>
      </c>
      <c r="C216" s="1" t="s">
        <v>330</v>
      </c>
      <c r="E216" s="6">
        <v>37993.58</v>
      </c>
      <c r="G216" s="6">
        <v>52000</v>
      </c>
      <c r="I216" s="6">
        <v>52000</v>
      </c>
    </row>
    <row r="217" spans="2:9" ht="12.75">
      <c r="B217" s="1" t="s">
        <v>331</v>
      </c>
      <c r="C217" s="1" t="s">
        <v>332</v>
      </c>
      <c r="E217" s="6">
        <v>209996.5</v>
      </c>
      <c r="G217" s="6">
        <v>130000</v>
      </c>
      <c r="I217" s="6">
        <v>130000</v>
      </c>
    </row>
    <row r="218" spans="2:9" ht="12.75">
      <c r="B218" s="1" t="s">
        <v>333</v>
      </c>
      <c r="C218" s="1" t="s">
        <v>334</v>
      </c>
      <c r="E218" s="6">
        <v>34026.92</v>
      </c>
      <c r="G218" s="6">
        <v>35781.62</v>
      </c>
      <c r="I218" s="6">
        <v>37175.89</v>
      </c>
    </row>
    <row r="219" spans="2:9" ht="12.75">
      <c r="B219" s="1" t="s">
        <v>335</v>
      </c>
      <c r="C219" s="1" t="s">
        <v>336</v>
      </c>
      <c r="E219" s="6">
        <v>2258.77</v>
      </c>
      <c r="G219" s="6">
        <v>4187.82</v>
      </c>
      <c r="I219" s="6">
        <v>3187.82</v>
      </c>
    </row>
    <row r="220" spans="2:9" ht="12.75">
      <c r="B220" s="1" t="s">
        <v>337</v>
      </c>
      <c r="C220" s="1" t="s">
        <v>338</v>
      </c>
      <c r="E220" s="6">
        <v>0</v>
      </c>
      <c r="G220" s="6">
        <v>1000</v>
      </c>
      <c r="I220" s="6">
        <v>20000</v>
      </c>
    </row>
    <row r="221" spans="2:9" ht="12.75">
      <c r="B221" s="1" t="s">
        <v>882</v>
      </c>
      <c r="C221" s="1" t="s">
        <v>339</v>
      </c>
      <c r="E221" s="6">
        <v>124889.18</v>
      </c>
      <c r="G221" s="6">
        <v>65000</v>
      </c>
      <c r="I221" s="6">
        <v>45000</v>
      </c>
    </row>
    <row r="222" spans="2:9" ht="12.75">
      <c r="B222" s="1" t="s">
        <v>340</v>
      </c>
      <c r="C222" s="1" t="s">
        <v>341</v>
      </c>
      <c r="E222" s="6">
        <v>-5049.42</v>
      </c>
      <c r="G222" s="6">
        <v>0</v>
      </c>
      <c r="I222" s="6">
        <v>1000</v>
      </c>
    </row>
    <row r="223" spans="2:9" ht="12.75">
      <c r="B223" s="1" t="s">
        <v>342</v>
      </c>
      <c r="C223" s="1" t="s">
        <v>343</v>
      </c>
      <c r="E223" s="6">
        <v>21109.87</v>
      </c>
      <c r="G223" s="6">
        <v>40000</v>
      </c>
      <c r="I223" s="6">
        <v>45000</v>
      </c>
    </row>
    <row r="224" spans="1:9" ht="12.75">
      <c r="A224" s="1" t="s">
        <v>812</v>
      </c>
      <c r="E224" s="8">
        <f>SUM(E211:E223)</f>
        <v>1327413.4200000002</v>
      </c>
      <c r="G224" s="8">
        <f>SUM(G211:G223)</f>
        <v>1736798.26</v>
      </c>
      <c r="I224" s="8">
        <f>SUM(I211:I223)</f>
        <v>4069373.2199999997</v>
      </c>
    </row>
    <row r="226" ht="12.75">
      <c r="A226" s="2" t="s">
        <v>344</v>
      </c>
    </row>
    <row r="227" spans="2:9" ht="12.75">
      <c r="B227" s="1" t="s">
        <v>345</v>
      </c>
      <c r="C227" s="1" t="s">
        <v>346</v>
      </c>
      <c r="E227" s="6">
        <v>630344.45</v>
      </c>
      <c r="G227" s="6">
        <v>559186.68</v>
      </c>
      <c r="I227" s="6">
        <v>579698.55</v>
      </c>
    </row>
    <row r="228" spans="2:9" ht="12.75">
      <c r="B228" s="1" t="s">
        <v>347</v>
      </c>
      <c r="C228" s="1" t="s">
        <v>348</v>
      </c>
      <c r="E228" s="6">
        <v>46260.46</v>
      </c>
      <c r="G228" s="6">
        <v>30000</v>
      </c>
      <c r="I228" s="6">
        <v>30000</v>
      </c>
    </row>
    <row r="229" spans="1:9" ht="12.75">
      <c r="A229" s="1" t="s">
        <v>813</v>
      </c>
      <c r="E229" s="8">
        <f>SUM(E227:E228)</f>
        <v>676604.9099999999</v>
      </c>
      <c r="G229" s="8">
        <f>SUM(G227:G228)</f>
        <v>589186.68</v>
      </c>
      <c r="I229" s="8">
        <f>SUM(I227:I228)</f>
        <v>609698.55</v>
      </c>
    </row>
    <row r="231" spans="1:9" s="2" customFormat="1" ht="12.75">
      <c r="A231" s="2" t="s">
        <v>349</v>
      </c>
      <c r="E231" s="7"/>
      <c r="G231" s="7"/>
      <c r="I231" s="7"/>
    </row>
    <row r="232" spans="2:9" ht="12.75">
      <c r="B232" s="1" t="s">
        <v>350</v>
      </c>
      <c r="C232" s="1" t="s">
        <v>351</v>
      </c>
      <c r="E232" s="6">
        <v>68076.67</v>
      </c>
      <c r="G232" s="6">
        <v>165000</v>
      </c>
      <c r="I232" s="6">
        <v>165000</v>
      </c>
    </row>
    <row r="233" spans="2:9" ht="12.75">
      <c r="B233" s="1" t="s">
        <v>352</v>
      </c>
      <c r="C233" s="1" t="s">
        <v>353</v>
      </c>
      <c r="E233" s="6">
        <v>0</v>
      </c>
      <c r="G233" s="6">
        <v>116020</v>
      </c>
      <c r="I233" s="6">
        <v>116020</v>
      </c>
    </row>
    <row r="234" spans="2:9" ht="12.75">
      <c r="B234" s="1" t="s">
        <v>354</v>
      </c>
      <c r="C234" s="1" t="s">
        <v>355</v>
      </c>
      <c r="E234" s="6">
        <v>5723.58</v>
      </c>
      <c r="G234" s="6">
        <v>0</v>
      </c>
      <c r="I234" s="6">
        <v>7000</v>
      </c>
    </row>
    <row r="235" spans="2:9" ht="12.75">
      <c r="B235" s="1" t="s">
        <v>356</v>
      </c>
      <c r="C235" s="1" t="s">
        <v>357</v>
      </c>
      <c r="E235" s="6">
        <v>287872.33</v>
      </c>
      <c r="G235" s="6">
        <v>204000</v>
      </c>
      <c r="I235" s="6">
        <v>248000</v>
      </c>
    </row>
    <row r="236" spans="2:9" ht="12.75">
      <c r="B236" s="1" t="s">
        <v>358</v>
      </c>
      <c r="C236" s="1" t="s">
        <v>359</v>
      </c>
      <c r="E236" s="6">
        <v>5288.89</v>
      </c>
      <c r="G236" s="6">
        <v>1000</v>
      </c>
      <c r="I236" s="6">
        <v>1000</v>
      </c>
    </row>
    <row r="237" spans="2:9" ht="12.75">
      <c r="B237" s="1" t="s">
        <v>883</v>
      </c>
      <c r="C237" s="1" t="s">
        <v>360</v>
      </c>
      <c r="E237" s="6">
        <v>30568.62</v>
      </c>
      <c r="G237" s="6">
        <v>40000</v>
      </c>
      <c r="I237" s="6">
        <v>2000</v>
      </c>
    </row>
    <row r="238" spans="2:9" ht="12.75">
      <c r="B238" s="1" t="s">
        <v>361</v>
      </c>
      <c r="C238" s="1" t="s">
        <v>362</v>
      </c>
      <c r="E238" s="6">
        <v>125320.76</v>
      </c>
      <c r="G238" s="6">
        <v>125000</v>
      </c>
      <c r="I238" s="6">
        <v>125000</v>
      </c>
    </row>
    <row r="239" spans="2:9" ht="12.75">
      <c r="B239" s="1" t="s">
        <v>363</v>
      </c>
      <c r="C239" s="1" t="s">
        <v>364</v>
      </c>
      <c r="E239" s="6">
        <v>0</v>
      </c>
      <c r="G239" s="6">
        <v>17500000</v>
      </c>
      <c r="I239" s="6">
        <v>14200000</v>
      </c>
    </row>
    <row r="240" spans="1:9" ht="12.75">
      <c r="A240" s="1" t="s">
        <v>814</v>
      </c>
      <c r="E240" s="8">
        <f>SUM(E232:E239)</f>
        <v>522850.85000000003</v>
      </c>
      <c r="G240" s="8">
        <f>SUM(G232:G239)</f>
        <v>18151020</v>
      </c>
      <c r="I240" s="8">
        <f>SUM(I232:I239)</f>
        <v>14864020</v>
      </c>
    </row>
    <row r="241" spans="1:9" s="2" customFormat="1" ht="12.75">
      <c r="A241" s="2" t="s">
        <v>847</v>
      </c>
      <c r="E241" s="7">
        <f>+E240+E229+E224</f>
        <v>2526869.18</v>
      </c>
      <c r="G241" s="7">
        <f>+G240+G229+G224</f>
        <v>20477004.94</v>
      </c>
      <c r="I241" s="7">
        <f>+I240+I229+I224</f>
        <v>19543091.77</v>
      </c>
    </row>
    <row r="242" spans="5:9" s="2" customFormat="1" ht="12.75">
      <c r="E242" s="7"/>
      <c r="G242" s="7"/>
      <c r="I242" s="7"/>
    </row>
    <row r="244" spans="1:9" s="2" customFormat="1" ht="12.75">
      <c r="A244" s="2" t="s">
        <v>848</v>
      </c>
      <c r="E244" s="7"/>
      <c r="G244" s="7"/>
      <c r="I244" s="7"/>
    </row>
    <row r="245" spans="2:9" ht="12.75">
      <c r="B245" s="1" t="s">
        <v>365</v>
      </c>
      <c r="C245" s="1" t="s">
        <v>366</v>
      </c>
      <c r="E245" s="6">
        <v>5411158.26</v>
      </c>
      <c r="G245" s="6">
        <v>5475272.71</v>
      </c>
      <c r="I245" s="6">
        <v>1225462.73</v>
      </c>
    </row>
    <row r="246" spans="2:9" ht="12.75">
      <c r="B246" s="1" t="s">
        <v>367</v>
      </c>
      <c r="C246" s="1" t="s">
        <v>368</v>
      </c>
      <c r="E246" s="6">
        <v>0</v>
      </c>
      <c r="G246" s="6">
        <v>0</v>
      </c>
      <c r="I246" s="6">
        <v>3161657.76</v>
      </c>
    </row>
    <row r="247" spans="2:9" ht="12.75">
      <c r="B247" s="1" t="s">
        <v>369</v>
      </c>
      <c r="C247" s="1" t="s">
        <v>370</v>
      </c>
      <c r="E247" s="6">
        <v>0</v>
      </c>
      <c r="G247" s="6">
        <v>0</v>
      </c>
      <c r="I247" s="6">
        <v>1650380.43</v>
      </c>
    </row>
    <row r="248" spans="2:9" ht="12.75">
      <c r="B248" s="1" t="s">
        <v>371</v>
      </c>
      <c r="C248" s="1" t="s">
        <v>372</v>
      </c>
      <c r="E248" s="6">
        <v>682167</v>
      </c>
      <c r="G248" s="6">
        <v>653704.56</v>
      </c>
      <c r="I248" s="6">
        <v>923848.36</v>
      </c>
    </row>
    <row r="249" ht="12.75">
      <c r="A249" s="2" t="s">
        <v>903</v>
      </c>
    </row>
    <row r="250" spans="2:9" ht="12.75">
      <c r="B250" s="1" t="s">
        <v>373</v>
      </c>
      <c r="C250" s="1" t="s">
        <v>374</v>
      </c>
      <c r="E250" s="6">
        <v>251022.7</v>
      </c>
      <c r="G250" s="6">
        <v>278502.58</v>
      </c>
      <c r="I250" s="6">
        <v>98414.56</v>
      </c>
    </row>
    <row r="251" spans="2:9" ht="12.75">
      <c r="B251" s="1" t="s">
        <v>375</v>
      </c>
      <c r="C251" s="1" t="s">
        <v>376</v>
      </c>
      <c r="E251" s="6">
        <v>202250.48</v>
      </c>
      <c r="G251" s="6">
        <v>229037.51</v>
      </c>
      <c r="I251" s="6">
        <v>54827.92</v>
      </c>
    </row>
    <row r="252" spans="2:9" ht="12.75">
      <c r="B252" s="1" t="s">
        <v>377</v>
      </c>
      <c r="C252" s="1" t="s">
        <v>378</v>
      </c>
      <c r="E252" s="6">
        <v>47643.86</v>
      </c>
      <c r="G252" s="6">
        <v>31064.31</v>
      </c>
      <c r="I252" s="6">
        <v>0</v>
      </c>
    </row>
    <row r="253" spans="1:9" s="2" customFormat="1" ht="12.75">
      <c r="A253" s="2" t="s">
        <v>849</v>
      </c>
      <c r="E253" s="9">
        <f>SUM(E245:E252)</f>
        <v>6594242.300000001</v>
      </c>
      <c r="G253" s="9">
        <f>SUM(G245:G252)</f>
        <v>6667581.669999999</v>
      </c>
      <c r="I253" s="9">
        <f>SUM(I245:I252)</f>
        <v>7114591.76</v>
      </c>
    </row>
    <row r="254" spans="5:9" s="2" customFormat="1" ht="12.75">
      <c r="E254" s="9"/>
      <c r="G254" s="9"/>
      <c r="I254" s="9"/>
    </row>
    <row r="255" spans="5:9" s="2" customFormat="1" ht="12.75">
      <c r="E255" s="9"/>
      <c r="G255" s="9"/>
      <c r="I255" s="9"/>
    </row>
    <row r="256" ht="12.75">
      <c r="A256" s="2" t="s">
        <v>850</v>
      </c>
    </row>
    <row r="257" spans="1:9" s="2" customFormat="1" ht="12.75">
      <c r="A257" s="2" t="s">
        <v>379</v>
      </c>
      <c r="E257" s="7"/>
      <c r="G257" s="7"/>
      <c r="I257" s="7"/>
    </row>
    <row r="258" spans="2:9" ht="12.75">
      <c r="B258" s="1" t="s">
        <v>380</v>
      </c>
      <c r="C258" s="1" t="s">
        <v>381</v>
      </c>
      <c r="E258" s="6">
        <v>101091.79</v>
      </c>
      <c r="G258" s="6">
        <v>169384.79</v>
      </c>
      <c r="I258" s="6">
        <v>172458.7</v>
      </c>
    </row>
    <row r="259" spans="2:9" ht="12.75">
      <c r="B259" s="1" t="s">
        <v>382</v>
      </c>
      <c r="C259" s="1" t="s">
        <v>383</v>
      </c>
      <c r="E259" s="6">
        <v>239051.29</v>
      </c>
      <c r="G259" s="6">
        <v>239923.79</v>
      </c>
      <c r="I259" s="6">
        <v>242811.73</v>
      </c>
    </row>
    <row r="260" spans="2:9" ht="12.75">
      <c r="B260" s="1" t="s">
        <v>884</v>
      </c>
      <c r="C260" s="1" t="s">
        <v>384</v>
      </c>
      <c r="E260" s="6">
        <v>117181.02</v>
      </c>
      <c r="G260" s="6">
        <v>125000</v>
      </c>
      <c r="I260" s="6">
        <v>125000</v>
      </c>
    </row>
    <row r="261" spans="2:9" ht="12.75">
      <c r="B261" s="1" t="s">
        <v>385</v>
      </c>
      <c r="C261" s="1" t="s">
        <v>386</v>
      </c>
      <c r="E261" s="6">
        <v>0</v>
      </c>
      <c r="G261" s="6">
        <v>0</v>
      </c>
      <c r="I261" s="6">
        <v>61440.49</v>
      </c>
    </row>
    <row r="262" spans="1:9" ht="12.75">
      <c r="A262" s="1" t="s">
        <v>815</v>
      </c>
      <c r="E262" s="8">
        <f>SUM(E258:E261)</f>
        <v>457324.10000000003</v>
      </c>
      <c r="G262" s="8">
        <f>SUM(G258:G261)</f>
        <v>534308.5800000001</v>
      </c>
      <c r="I262" s="8">
        <f>SUM(I258:I261)</f>
        <v>601710.92</v>
      </c>
    </row>
    <row r="263" spans="5:9" ht="12.75">
      <c r="E263" s="8"/>
      <c r="G263" s="8"/>
      <c r="I263" s="8"/>
    </row>
    <row r="264" spans="1:9" s="2" customFormat="1" ht="12.75">
      <c r="A264" s="2" t="s">
        <v>387</v>
      </c>
      <c r="E264" s="7"/>
      <c r="G264" s="7"/>
      <c r="I264" s="7"/>
    </row>
    <row r="265" spans="2:9" ht="12.75">
      <c r="B265" s="1" t="s">
        <v>388</v>
      </c>
      <c r="C265" s="1" t="s">
        <v>389</v>
      </c>
      <c r="E265" s="6">
        <v>28190.93</v>
      </c>
      <c r="G265" s="6">
        <v>22000</v>
      </c>
      <c r="I265" s="6">
        <v>33000</v>
      </c>
    </row>
    <row r="267" spans="1:9" s="2" customFormat="1" ht="12.75">
      <c r="A267" s="2" t="s">
        <v>390</v>
      </c>
      <c r="E267" s="7"/>
      <c r="G267" s="7"/>
      <c r="I267" s="7"/>
    </row>
    <row r="268" spans="2:9" ht="12.75">
      <c r="B268" s="1" t="s">
        <v>391</v>
      </c>
      <c r="C268" s="1" t="s">
        <v>392</v>
      </c>
      <c r="E268" s="6">
        <v>616244.49</v>
      </c>
      <c r="G268" s="6">
        <v>662605.83</v>
      </c>
      <c r="I268" s="6">
        <v>683395.48</v>
      </c>
    </row>
    <row r="269" spans="2:9" ht="12.75">
      <c r="B269" s="1" t="s">
        <v>393</v>
      </c>
      <c r="C269" s="1" t="s">
        <v>394</v>
      </c>
      <c r="E269" s="6">
        <v>4666</v>
      </c>
      <c r="G269" s="6">
        <v>7584</v>
      </c>
      <c r="I269" s="6">
        <v>7584</v>
      </c>
    </row>
    <row r="270" spans="2:9" ht="12.75">
      <c r="B270" s="1" t="s">
        <v>395</v>
      </c>
      <c r="C270" s="1" t="s">
        <v>396</v>
      </c>
      <c r="E270" s="6">
        <v>44452.56</v>
      </c>
      <c r="G270" s="6">
        <v>120000</v>
      </c>
      <c r="I270" s="6">
        <v>120000</v>
      </c>
    </row>
    <row r="271" spans="2:9" ht="12.75">
      <c r="B271" s="1" t="s">
        <v>397</v>
      </c>
      <c r="C271" s="1" t="s">
        <v>398</v>
      </c>
      <c r="E271" s="6">
        <v>530063.19</v>
      </c>
      <c r="G271" s="6">
        <v>607426.5</v>
      </c>
      <c r="I271" s="6">
        <v>634868.88</v>
      </c>
    </row>
    <row r="272" spans="1:9" ht="12.75">
      <c r="A272" s="1" t="s">
        <v>816</v>
      </c>
      <c r="E272" s="8">
        <f>SUM(E268:E271)</f>
        <v>1195426.24</v>
      </c>
      <c r="G272" s="8">
        <f>SUM(G268:G271)</f>
        <v>1397616.33</v>
      </c>
      <c r="I272" s="8">
        <f>SUM(I268:I271)</f>
        <v>1445848.3599999999</v>
      </c>
    </row>
    <row r="274" spans="1:9" s="2" customFormat="1" ht="12.75">
      <c r="A274" s="2" t="s">
        <v>399</v>
      </c>
      <c r="E274" s="7"/>
      <c r="G274" s="7"/>
      <c r="I274" s="7"/>
    </row>
    <row r="275" spans="2:9" ht="12.75">
      <c r="B275" s="1" t="s">
        <v>400</v>
      </c>
      <c r="C275" s="1" t="s">
        <v>401</v>
      </c>
      <c r="E275" s="6">
        <v>550422.25</v>
      </c>
      <c r="G275" s="6">
        <v>532404.72</v>
      </c>
      <c r="I275" s="6">
        <v>546609.37</v>
      </c>
    </row>
    <row r="276" spans="2:9" ht="12.75">
      <c r="B276" s="1" t="s">
        <v>402</v>
      </c>
      <c r="C276" s="1" t="s">
        <v>403</v>
      </c>
      <c r="E276" s="6">
        <v>75003.06</v>
      </c>
      <c r="G276" s="6">
        <v>48586</v>
      </c>
      <c r="I276" s="6">
        <v>48586</v>
      </c>
    </row>
    <row r="277" spans="1:9" ht="12.75">
      <c r="A277" s="1" t="s">
        <v>817</v>
      </c>
      <c r="E277" s="8">
        <f>SUM(E275:E276)</f>
        <v>625425.31</v>
      </c>
      <c r="G277" s="8">
        <f>SUM(G275:G276)</f>
        <v>580990.72</v>
      </c>
      <c r="I277" s="8">
        <f>SUM(I275:I276)</f>
        <v>595195.37</v>
      </c>
    </row>
    <row r="278" spans="5:9" ht="12.75">
      <c r="E278" s="8"/>
      <c r="G278" s="8"/>
      <c r="I278" s="8"/>
    </row>
    <row r="279" spans="1:9" s="2" customFormat="1" ht="12.75">
      <c r="A279" s="2" t="s">
        <v>404</v>
      </c>
      <c r="E279" s="7"/>
      <c r="G279" s="7"/>
      <c r="I279" s="7"/>
    </row>
    <row r="280" spans="2:9" ht="12.75">
      <c r="B280" s="1" t="s">
        <v>405</v>
      </c>
      <c r="C280" s="1" t="s">
        <v>406</v>
      </c>
      <c r="E280" s="6">
        <v>603081.79</v>
      </c>
      <c r="G280" s="6">
        <v>492611.65</v>
      </c>
      <c r="I280" s="6">
        <v>497402.01</v>
      </c>
    </row>
    <row r="282" spans="1:9" s="2" customFormat="1" ht="12.75">
      <c r="A282" s="2" t="s">
        <v>407</v>
      </c>
      <c r="E282" s="7"/>
      <c r="G282" s="7"/>
      <c r="I282" s="7"/>
    </row>
    <row r="283" spans="2:9" ht="12.75">
      <c r="B283" s="1" t="s">
        <v>885</v>
      </c>
      <c r="C283" s="1" t="s">
        <v>408</v>
      </c>
      <c r="E283" s="6">
        <v>159485.28</v>
      </c>
      <c r="G283" s="6">
        <v>161153.35</v>
      </c>
      <c r="I283" s="6">
        <v>164411.54</v>
      </c>
    </row>
    <row r="284" spans="2:9" ht="12.75">
      <c r="B284" s="1" t="s">
        <v>886</v>
      </c>
      <c r="C284" s="1" t="s">
        <v>409</v>
      </c>
      <c r="E284" s="6">
        <v>0</v>
      </c>
      <c r="G284" s="6">
        <v>0</v>
      </c>
      <c r="I284" s="6">
        <v>300000</v>
      </c>
    </row>
    <row r="285" spans="2:9" ht="12.75">
      <c r="B285" s="1" t="s">
        <v>410</v>
      </c>
      <c r="C285" s="1" t="s">
        <v>411</v>
      </c>
      <c r="E285" s="6">
        <v>223368.26</v>
      </c>
      <c r="G285" s="6">
        <v>237747.71</v>
      </c>
      <c r="I285" s="6">
        <v>266391.45</v>
      </c>
    </row>
    <row r="286" spans="2:9" ht="12.75">
      <c r="B286" s="1" t="s">
        <v>412</v>
      </c>
      <c r="C286" s="1" t="s">
        <v>413</v>
      </c>
      <c r="E286" s="6">
        <v>275847.65</v>
      </c>
      <c r="G286" s="6">
        <v>258718</v>
      </c>
      <c r="I286" s="6">
        <v>249400</v>
      </c>
    </row>
    <row r="287" spans="2:9" ht="12.75">
      <c r="B287" s="1" t="s">
        <v>414</v>
      </c>
      <c r="C287" s="1" t="s">
        <v>415</v>
      </c>
      <c r="E287" s="6">
        <v>431149.39</v>
      </c>
      <c r="G287" s="6">
        <v>385488.33</v>
      </c>
      <c r="I287" s="6">
        <v>392789.92</v>
      </c>
    </row>
    <row r="288" spans="2:9" ht="12.75">
      <c r="B288" s="1" t="s">
        <v>416</v>
      </c>
      <c r="C288" s="1" t="s">
        <v>417</v>
      </c>
      <c r="E288" s="6">
        <v>0</v>
      </c>
      <c r="G288" s="6">
        <v>228541.14</v>
      </c>
      <c r="I288" s="6">
        <v>378314.14</v>
      </c>
    </row>
    <row r="289" spans="2:9" ht="12.75">
      <c r="B289" s="1" t="s">
        <v>887</v>
      </c>
      <c r="C289" s="1" t="s">
        <v>418</v>
      </c>
      <c r="E289" s="6">
        <v>643220.3</v>
      </c>
      <c r="G289" s="6">
        <v>659857</v>
      </c>
      <c r="I289" s="6">
        <v>580115.13</v>
      </c>
    </row>
    <row r="290" spans="2:9" ht="12.75">
      <c r="B290" s="1" t="s">
        <v>419</v>
      </c>
      <c r="C290" s="1" t="s">
        <v>420</v>
      </c>
      <c r="E290" s="6">
        <v>138746.34</v>
      </c>
      <c r="G290" s="6">
        <v>87417.05</v>
      </c>
      <c r="I290" s="6">
        <v>87417.05</v>
      </c>
    </row>
    <row r="291" spans="2:9" ht="12.75">
      <c r="B291" s="1" t="s">
        <v>421</v>
      </c>
      <c r="C291" s="1" t="s">
        <v>422</v>
      </c>
      <c r="E291" s="6">
        <v>38292.95</v>
      </c>
      <c r="G291" s="6">
        <v>65712.71</v>
      </c>
      <c r="I291" s="6">
        <v>294455.9</v>
      </c>
    </row>
    <row r="292" spans="2:9" ht="12.75">
      <c r="B292" s="1" t="s">
        <v>423</v>
      </c>
      <c r="C292" s="1" t="s">
        <v>424</v>
      </c>
      <c r="E292" s="6">
        <v>420125.76</v>
      </c>
      <c r="G292" s="6">
        <v>577636.67</v>
      </c>
      <c r="I292" s="6">
        <v>601699.53</v>
      </c>
    </row>
    <row r="293" spans="2:9" ht="12.75">
      <c r="B293" s="1" t="s">
        <v>425</v>
      </c>
      <c r="C293" s="1" t="s">
        <v>426</v>
      </c>
      <c r="E293" s="6">
        <v>135799.67</v>
      </c>
      <c r="G293" s="6">
        <v>92490.44</v>
      </c>
      <c r="I293" s="6">
        <v>143512.83</v>
      </c>
    </row>
    <row r="294" spans="2:9" ht="12.75">
      <c r="B294" s="1" t="s">
        <v>427</v>
      </c>
      <c r="C294" s="1" t="s">
        <v>428</v>
      </c>
      <c r="E294" s="6">
        <v>933976.06</v>
      </c>
      <c r="G294" s="6">
        <v>871516.67</v>
      </c>
      <c r="I294" s="6">
        <v>882679.44</v>
      </c>
    </row>
    <row r="295" spans="2:9" ht="12.75">
      <c r="B295" s="1" t="s">
        <v>429</v>
      </c>
      <c r="C295" s="1" t="s">
        <v>430</v>
      </c>
      <c r="E295" s="6">
        <v>966326.1</v>
      </c>
      <c r="G295" s="6">
        <v>961315.14</v>
      </c>
      <c r="I295" s="6">
        <v>893714.65</v>
      </c>
    </row>
    <row r="296" spans="2:9" ht="12.75">
      <c r="B296" s="1" t="s">
        <v>431</v>
      </c>
      <c r="C296" s="1" t="s">
        <v>432</v>
      </c>
      <c r="E296" s="6">
        <v>502776.55</v>
      </c>
      <c r="G296" s="6">
        <v>571453.69</v>
      </c>
      <c r="I296" s="6">
        <v>625733.71</v>
      </c>
    </row>
    <row r="297" spans="2:9" ht="12.75">
      <c r="B297" s="1" t="s">
        <v>433</v>
      </c>
      <c r="C297" s="1" t="s">
        <v>434</v>
      </c>
      <c r="E297" s="6">
        <v>1118167.54</v>
      </c>
      <c r="G297" s="6">
        <v>891003.24</v>
      </c>
      <c r="I297" s="6">
        <v>952030.22</v>
      </c>
    </row>
    <row r="298" ht="12.75">
      <c r="A298" s="2" t="s">
        <v>904</v>
      </c>
    </row>
    <row r="299" spans="2:9" ht="12.75">
      <c r="B299" s="1" t="s">
        <v>888</v>
      </c>
      <c r="C299" s="1" t="s">
        <v>435</v>
      </c>
      <c r="E299" s="6">
        <v>572598.76</v>
      </c>
      <c r="G299" s="6">
        <v>543403.81</v>
      </c>
      <c r="I299" s="6">
        <v>587437.54</v>
      </c>
    </row>
    <row r="300" spans="2:9" ht="12.75">
      <c r="B300" s="1" t="s">
        <v>436</v>
      </c>
      <c r="C300" s="1" t="s">
        <v>437</v>
      </c>
      <c r="E300" s="6">
        <v>3114942.85</v>
      </c>
      <c r="G300" s="6">
        <v>529253.6</v>
      </c>
      <c r="I300" s="6">
        <v>527501.88</v>
      </c>
    </row>
    <row r="301" spans="1:9" ht="12.75">
      <c r="A301" s="1" t="s">
        <v>818</v>
      </c>
      <c r="E301" s="8">
        <f>SUM(E283:E300)</f>
        <v>9674823.459999999</v>
      </c>
      <c r="G301" s="8">
        <f>SUM(G283:G300)</f>
        <v>7122708.550000001</v>
      </c>
      <c r="I301" s="8">
        <f>SUM(I283:I300)</f>
        <v>7927604.93</v>
      </c>
    </row>
    <row r="303" spans="1:9" s="2" customFormat="1" ht="12.75">
      <c r="A303" s="2" t="s">
        <v>438</v>
      </c>
      <c r="E303" s="7"/>
      <c r="G303" s="7"/>
      <c r="I303" s="7"/>
    </row>
    <row r="304" spans="2:9" ht="12.75">
      <c r="B304" s="1" t="s">
        <v>439</v>
      </c>
      <c r="C304" s="1" t="s">
        <v>440</v>
      </c>
      <c r="E304" s="6">
        <v>226070.05</v>
      </c>
      <c r="G304" s="6">
        <v>902950.75</v>
      </c>
      <c r="I304" s="6">
        <v>384951</v>
      </c>
    </row>
    <row r="305" spans="2:9" ht="12.75">
      <c r="B305" s="1" t="s">
        <v>441</v>
      </c>
      <c r="C305" s="1" t="s">
        <v>442</v>
      </c>
      <c r="E305" s="6">
        <v>16031.4</v>
      </c>
      <c r="G305" s="6">
        <v>19450</v>
      </c>
      <c r="I305" s="6">
        <v>19450</v>
      </c>
    </row>
    <row r="306" spans="2:9" ht="12.75">
      <c r="B306" s="1" t="s">
        <v>443</v>
      </c>
      <c r="C306" s="1" t="s">
        <v>444</v>
      </c>
      <c r="E306" s="6">
        <v>67041.88</v>
      </c>
      <c r="G306" s="6">
        <v>100800</v>
      </c>
      <c r="I306" s="6">
        <v>100800</v>
      </c>
    </row>
    <row r="307" spans="2:9" ht="12.75">
      <c r="B307" s="1" t="s">
        <v>445</v>
      </c>
      <c r="C307" s="1" t="s">
        <v>446</v>
      </c>
      <c r="E307" s="6">
        <v>10650.15</v>
      </c>
      <c r="G307" s="6">
        <v>43000</v>
      </c>
      <c r="I307" s="6">
        <v>43000</v>
      </c>
    </row>
    <row r="308" spans="2:9" ht="12.75">
      <c r="B308" s="1" t="s">
        <v>447</v>
      </c>
      <c r="C308" s="1" t="s">
        <v>448</v>
      </c>
      <c r="E308" s="6">
        <v>5362.07</v>
      </c>
      <c r="G308" s="6">
        <v>10000</v>
      </c>
      <c r="I308" s="6">
        <v>14000</v>
      </c>
    </row>
    <row r="309" spans="2:9" ht="12.75">
      <c r="B309" s="1" t="s">
        <v>889</v>
      </c>
      <c r="C309" s="1" t="s">
        <v>449</v>
      </c>
      <c r="E309" s="6">
        <v>0</v>
      </c>
      <c r="G309" s="6">
        <v>1129463.59</v>
      </c>
      <c r="I309" s="6">
        <v>1184394.33</v>
      </c>
    </row>
    <row r="310" spans="1:9" ht="12.75">
      <c r="A310" s="1" t="s">
        <v>819</v>
      </c>
      <c r="E310" s="8">
        <f>SUM(E304:E309)</f>
        <v>325155.55</v>
      </c>
      <c r="G310" s="8">
        <f>SUM(G304:G309)</f>
        <v>2205664.34</v>
      </c>
      <c r="I310" s="8">
        <f>SUM(I304:I309)</f>
        <v>1746595.33</v>
      </c>
    </row>
    <row r="311" spans="1:9" s="2" customFormat="1" ht="12.75">
      <c r="A311" s="2" t="s">
        <v>851</v>
      </c>
      <c r="E311" s="7">
        <f>+E310+E301+E280+E277+E272+E265+E262</f>
        <v>12909427.38</v>
      </c>
      <c r="G311" s="7">
        <f>+G310+G301+G280+G277+G272+G265+G262</f>
        <v>12355900.170000002</v>
      </c>
      <c r="I311" s="7">
        <f>+I310+I301+I280+I277+I272+I265+I262</f>
        <v>12847356.919999998</v>
      </c>
    </row>
    <row r="312" spans="5:9" s="2" customFormat="1" ht="12.75">
      <c r="E312" s="7"/>
      <c r="G312" s="7"/>
      <c r="I312" s="7"/>
    </row>
    <row r="314" ht="12.75">
      <c r="A314" s="2" t="s">
        <v>852</v>
      </c>
    </row>
    <row r="315" spans="1:9" s="2" customFormat="1" ht="12.75">
      <c r="A315" s="2" t="s">
        <v>450</v>
      </c>
      <c r="E315" s="7"/>
      <c r="G315" s="7"/>
      <c r="I315" s="7"/>
    </row>
    <row r="316" spans="2:9" ht="12.75">
      <c r="B316" s="1" t="s">
        <v>451</v>
      </c>
      <c r="C316" s="1" t="s">
        <v>452</v>
      </c>
      <c r="E316" s="6">
        <v>130387.91</v>
      </c>
      <c r="G316" s="6">
        <v>110000</v>
      </c>
      <c r="I316" s="6">
        <v>130000</v>
      </c>
    </row>
    <row r="317" spans="2:9" ht="12.75">
      <c r="B317" s="1" t="s">
        <v>453</v>
      </c>
      <c r="C317" s="1" t="s">
        <v>454</v>
      </c>
      <c r="E317" s="6">
        <v>62228.26</v>
      </c>
      <c r="G317" s="6">
        <v>39200</v>
      </c>
      <c r="I317" s="6">
        <v>39200</v>
      </c>
    </row>
    <row r="318" spans="2:9" ht="12.75">
      <c r="B318" s="1" t="s">
        <v>455</v>
      </c>
      <c r="C318" s="1" t="s">
        <v>456</v>
      </c>
      <c r="E318" s="6">
        <v>1465.15</v>
      </c>
      <c r="G318" s="6">
        <v>11261.9</v>
      </c>
      <c r="I318" s="6">
        <v>11261.9</v>
      </c>
    </row>
    <row r="319" spans="2:9" ht="12.75">
      <c r="B319" s="1" t="s">
        <v>457</v>
      </c>
      <c r="C319" s="1" t="s">
        <v>458</v>
      </c>
      <c r="E319" s="6">
        <v>216924.6</v>
      </c>
      <c r="G319" s="6">
        <v>209388.36</v>
      </c>
      <c r="I319" s="6">
        <v>215062.05</v>
      </c>
    </row>
    <row r="320" spans="2:9" ht="12.75">
      <c r="B320" s="1" t="s">
        <v>459</v>
      </c>
      <c r="C320" s="1" t="s">
        <v>460</v>
      </c>
      <c r="E320" s="6">
        <v>72404.91</v>
      </c>
      <c r="G320" s="6">
        <v>80000</v>
      </c>
      <c r="I320" s="6">
        <v>81000</v>
      </c>
    </row>
    <row r="321" spans="1:9" ht="12.75">
      <c r="A321" s="1" t="s">
        <v>820</v>
      </c>
      <c r="E321" s="8">
        <f>SUM(E316:E320)</f>
        <v>483410.8300000001</v>
      </c>
      <c r="G321" s="8">
        <f>SUM(G316:G320)</f>
        <v>449850.26</v>
      </c>
      <c r="I321" s="8">
        <f>SUM(I316:I320)</f>
        <v>476523.94999999995</v>
      </c>
    </row>
    <row r="323" spans="1:9" s="2" customFormat="1" ht="12.75">
      <c r="A323" s="2" t="s">
        <v>461</v>
      </c>
      <c r="E323" s="7"/>
      <c r="G323" s="7"/>
      <c r="I323" s="7"/>
    </row>
    <row r="324" spans="2:9" ht="12.75">
      <c r="B324" s="1" t="s">
        <v>462</v>
      </c>
      <c r="C324" s="1" t="s">
        <v>463</v>
      </c>
      <c r="E324" s="6">
        <v>216593.71</v>
      </c>
      <c r="G324" s="6">
        <v>223115.73</v>
      </c>
      <c r="I324" s="6">
        <v>231638.25</v>
      </c>
    </row>
    <row r="325" spans="2:9" ht="12.75">
      <c r="B325" s="1" t="s">
        <v>464</v>
      </c>
      <c r="C325" s="1" t="s">
        <v>465</v>
      </c>
      <c r="E325" s="6">
        <v>230425.34</v>
      </c>
      <c r="G325" s="6">
        <v>200000</v>
      </c>
      <c r="I325" s="6">
        <v>187000</v>
      </c>
    </row>
    <row r="326" spans="2:9" ht="12.75">
      <c r="B326" s="1" t="s">
        <v>466</v>
      </c>
      <c r="C326" s="1" t="s">
        <v>467</v>
      </c>
      <c r="E326" s="6">
        <v>192996.89</v>
      </c>
      <c r="G326" s="6">
        <v>302054.84</v>
      </c>
      <c r="I326" s="6">
        <v>301054.84</v>
      </c>
    </row>
    <row r="327" spans="2:9" ht="12.75">
      <c r="B327" s="1" t="s">
        <v>468</v>
      </c>
      <c r="C327" s="1" t="s">
        <v>469</v>
      </c>
      <c r="E327" s="6">
        <v>882036.16</v>
      </c>
      <c r="G327" s="6">
        <v>503309.7</v>
      </c>
      <c r="I327" s="6">
        <v>513015.4</v>
      </c>
    </row>
    <row r="328" spans="2:9" ht="12.75">
      <c r="B328" s="1" t="s">
        <v>470</v>
      </c>
      <c r="C328" s="1" t="s">
        <v>471</v>
      </c>
      <c r="E328" s="6">
        <v>105727.79</v>
      </c>
      <c r="G328" s="6">
        <v>102000</v>
      </c>
      <c r="I328" s="6">
        <v>102000</v>
      </c>
    </row>
    <row r="329" spans="2:9" ht="12.75">
      <c r="B329" s="1" t="s">
        <v>472</v>
      </c>
      <c r="C329" s="1" t="s">
        <v>473</v>
      </c>
      <c r="E329" s="6">
        <v>44958.83</v>
      </c>
      <c r="G329" s="6">
        <v>23000</v>
      </c>
      <c r="I329" s="6">
        <v>23000</v>
      </c>
    </row>
    <row r="330" spans="2:9" ht="12.75">
      <c r="B330" s="1" t="s">
        <v>474</v>
      </c>
      <c r="C330" s="1" t="s">
        <v>475</v>
      </c>
      <c r="E330" s="6">
        <v>19831.34</v>
      </c>
      <c r="G330" s="6">
        <v>9000</v>
      </c>
      <c r="I330" s="6">
        <v>12000</v>
      </c>
    </row>
    <row r="331" spans="2:9" ht="12.75">
      <c r="B331" s="1" t="s">
        <v>476</v>
      </c>
      <c r="C331" s="1" t="s">
        <v>477</v>
      </c>
      <c r="E331" s="6">
        <v>120632.93</v>
      </c>
      <c r="G331" s="6">
        <v>80000</v>
      </c>
      <c r="I331" s="6">
        <v>80000</v>
      </c>
    </row>
    <row r="332" spans="2:9" ht="12.75">
      <c r="B332" s="1" t="s">
        <v>478</v>
      </c>
      <c r="C332" s="1" t="s">
        <v>479</v>
      </c>
      <c r="E332" s="6">
        <v>173921.15</v>
      </c>
      <c r="G332" s="6">
        <v>185870.38</v>
      </c>
      <c r="I332" s="6">
        <v>188647.66</v>
      </c>
    </row>
    <row r="333" spans="2:9" ht="12.75">
      <c r="B333" s="1" t="s">
        <v>480</v>
      </c>
      <c r="C333" s="1" t="s">
        <v>481</v>
      </c>
      <c r="E333" s="6">
        <v>118517.5</v>
      </c>
      <c r="G333" s="6">
        <v>110000</v>
      </c>
      <c r="I333" s="6">
        <v>113000</v>
      </c>
    </row>
    <row r="334" spans="2:9" ht="12.75">
      <c r="B334" s="1" t="s">
        <v>482</v>
      </c>
      <c r="C334" s="1" t="s">
        <v>483</v>
      </c>
      <c r="E334" s="6">
        <v>228494.14</v>
      </c>
      <c r="G334" s="6">
        <v>232510.32</v>
      </c>
      <c r="I334" s="6">
        <v>279968.29</v>
      </c>
    </row>
    <row r="335" spans="2:9" ht="12.75">
      <c r="B335" s="1" t="s">
        <v>484</v>
      </c>
      <c r="C335" s="1" t="s">
        <v>485</v>
      </c>
      <c r="E335" s="6">
        <v>392605.8</v>
      </c>
      <c r="G335" s="6">
        <v>327000</v>
      </c>
      <c r="I335" s="6">
        <v>349000</v>
      </c>
    </row>
    <row r="336" spans="2:9" ht="12.75">
      <c r="B336" s="1" t="s">
        <v>486</v>
      </c>
      <c r="C336" s="1" t="s">
        <v>487</v>
      </c>
      <c r="E336" s="6">
        <v>14410.78</v>
      </c>
      <c r="G336" s="6">
        <v>0</v>
      </c>
      <c r="I336" s="6">
        <v>5000</v>
      </c>
    </row>
    <row r="337" spans="2:9" ht="12.75">
      <c r="B337" s="1" t="s">
        <v>488</v>
      </c>
      <c r="C337" s="1" t="s">
        <v>489</v>
      </c>
      <c r="E337" s="6">
        <v>10834.25</v>
      </c>
      <c r="G337" s="6">
        <v>11000</v>
      </c>
      <c r="I337" s="6">
        <v>14000</v>
      </c>
    </row>
    <row r="338" spans="2:9" ht="12.75">
      <c r="B338" s="1" t="s">
        <v>490</v>
      </c>
      <c r="C338" s="1" t="s">
        <v>491</v>
      </c>
      <c r="E338" s="6">
        <v>776811.24</v>
      </c>
      <c r="G338" s="6">
        <v>779183.8</v>
      </c>
      <c r="I338" s="6">
        <v>815223.46</v>
      </c>
    </row>
    <row r="339" spans="2:9" ht="12.75">
      <c r="B339" s="1" t="s">
        <v>492</v>
      </c>
      <c r="C339" s="1" t="s">
        <v>493</v>
      </c>
      <c r="E339" s="6">
        <v>30652</v>
      </c>
      <c r="G339" s="6">
        <v>16000</v>
      </c>
      <c r="I339" s="6">
        <v>25000</v>
      </c>
    </row>
    <row r="340" spans="2:9" ht="12.75">
      <c r="B340" s="1" t="s">
        <v>494</v>
      </c>
      <c r="C340" s="1" t="s">
        <v>495</v>
      </c>
      <c r="E340" s="6">
        <v>234369.49</v>
      </c>
      <c r="G340" s="6">
        <v>306289.66</v>
      </c>
      <c r="I340" s="6">
        <v>313963.32</v>
      </c>
    </row>
    <row r="341" spans="1:9" ht="12.75">
      <c r="A341" s="1" t="s">
        <v>821</v>
      </c>
      <c r="E341" s="8">
        <f>SUM(E324:E340)</f>
        <v>3793819.34</v>
      </c>
      <c r="G341" s="8">
        <f>SUM(G324:G340)</f>
        <v>3410334.4299999997</v>
      </c>
      <c r="I341" s="8">
        <f>SUM(I324:I340)</f>
        <v>3553511.22</v>
      </c>
    </row>
    <row r="343" spans="1:9" s="2" customFormat="1" ht="12.75">
      <c r="A343" s="2" t="s">
        <v>496</v>
      </c>
      <c r="E343" s="7"/>
      <c r="G343" s="7"/>
      <c r="I343" s="7"/>
    </row>
    <row r="344" spans="2:9" ht="12.75">
      <c r="B344" s="1" t="s">
        <v>497</v>
      </c>
      <c r="C344" s="1" t="s">
        <v>498</v>
      </c>
      <c r="E344" s="6">
        <v>446267.12</v>
      </c>
      <c r="G344" s="6">
        <v>562460.71</v>
      </c>
      <c r="I344" s="6">
        <v>581761.01</v>
      </c>
    </row>
    <row r="347" spans="1:9" s="2" customFormat="1" ht="12.75">
      <c r="A347" s="2" t="s">
        <v>499</v>
      </c>
      <c r="E347" s="7"/>
      <c r="G347" s="7"/>
      <c r="I347" s="7"/>
    </row>
    <row r="348" spans="2:9" ht="12.75">
      <c r="B348" s="1" t="s">
        <v>500</v>
      </c>
      <c r="C348" s="1" t="s">
        <v>501</v>
      </c>
      <c r="E348" s="6">
        <v>946094.55</v>
      </c>
      <c r="G348" s="6">
        <v>1006752.36</v>
      </c>
      <c r="I348" s="6">
        <v>1081931.17</v>
      </c>
    </row>
    <row r="350" ht="12.75">
      <c r="A350" s="2" t="s">
        <v>502</v>
      </c>
    </row>
    <row r="351" spans="2:9" ht="12.75">
      <c r="B351" s="1" t="s">
        <v>503</v>
      </c>
      <c r="C351" s="1" t="s">
        <v>504</v>
      </c>
      <c r="E351" s="6">
        <v>1261549.99</v>
      </c>
      <c r="G351" s="6">
        <v>1590000</v>
      </c>
      <c r="I351" s="6">
        <v>1609000</v>
      </c>
    </row>
    <row r="352" spans="2:9" ht="12.75">
      <c r="B352" s="1" t="s">
        <v>505</v>
      </c>
      <c r="C352" s="1" t="s">
        <v>506</v>
      </c>
      <c r="E352" s="6">
        <v>512601.4</v>
      </c>
      <c r="G352" s="6">
        <v>527270.09</v>
      </c>
      <c r="I352" s="6">
        <v>562246.34</v>
      </c>
    </row>
    <row r="353" spans="1:9" ht="12.75">
      <c r="A353" s="1" t="s">
        <v>822</v>
      </c>
      <c r="E353" s="8">
        <f>SUM(E351:E352)</f>
        <v>1774151.3900000001</v>
      </c>
      <c r="G353" s="8">
        <f>SUM(G351:G352)</f>
        <v>2117270.09</v>
      </c>
      <c r="I353" s="8">
        <f>SUM(I351:I352)</f>
        <v>2171246.34</v>
      </c>
    </row>
    <row r="355" spans="1:9" s="2" customFormat="1" ht="12.75">
      <c r="A355" s="2" t="s">
        <v>507</v>
      </c>
      <c r="E355" s="7"/>
      <c r="G355" s="7"/>
      <c r="I355" s="7"/>
    </row>
    <row r="356" spans="2:9" ht="12.75">
      <c r="B356" s="1" t="s">
        <v>508</v>
      </c>
      <c r="C356" s="1" t="s">
        <v>509</v>
      </c>
      <c r="E356" s="6">
        <v>1129294.18</v>
      </c>
      <c r="G356" s="6">
        <v>1255515.07</v>
      </c>
      <c r="I356" s="6">
        <v>1188964.07</v>
      </c>
    </row>
    <row r="357" spans="2:9" ht="12.75">
      <c r="B357" s="1" t="s">
        <v>510</v>
      </c>
      <c r="C357" s="1" t="s">
        <v>511</v>
      </c>
      <c r="E357" s="6">
        <v>-400</v>
      </c>
      <c r="G357" s="6">
        <v>0</v>
      </c>
      <c r="I357" s="6">
        <v>50000</v>
      </c>
    </row>
    <row r="358" spans="2:9" ht="12.75">
      <c r="B358" s="1" t="s">
        <v>512</v>
      </c>
      <c r="C358" s="1" t="s">
        <v>513</v>
      </c>
      <c r="E358" s="6">
        <v>2532600.34</v>
      </c>
      <c r="G358" s="6">
        <v>2239977.06</v>
      </c>
      <c r="I358" s="6">
        <v>3195685.7</v>
      </c>
    </row>
    <row r="359" spans="2:9" ht="12.75">
      <c r="B359" s="1" t="s">
        <v>514</v>
      </c>
      <c r="C359" s="1" t="s">
        <v>515</v>
      </c>
      <c r="E359" s="6">
        <v>1329214.05</v>
      </c>
      <c r="G359" s="6">
        <v>1159001.31</v>
      </c>
      <c r="I359" s="6">
        <v>1338114.2</v>
      </c>
    </row>
    <row r="360" spans="2:9" ht="12.75">
      <c r="B360" s="1" t="s">
        <v>516</v>
      </c>
      <c r="C360" s="1" t="s">
        <v>517</v>
      </c>
      <c r="E360" s="6">
        <v>563420.8</v>
      </c>
      <c r="G360" s="6">
        <v>598799.54</v>
      </c>
      <c r="I360" s="6">
        <v>621734.11</v>
      </c>
    </row>
    <row r="361" spans="2:9" ht="12.75">
      <c r="B361" s="1" t="s">
        <v>518</v>
      </c>
      <c r="C361" s="1" t="s">
        <v>519</v>
      </c>
      <c r="E361" s="6">
        <v>368993.97</v>
      </c>
      <c r="G361" s="6">
        <v>326114.27</v>
      </c>
      <c r="I361" s="6">
        <v>349731.99</v>
      </c>
    </row>
    <row r="362" spans="2:9" ht="12.75">
      <c r="B362" s="1" t="s">
        <v>520</v>
      </c>
      <c r="C362" s="1" t="s">
        <v>521</v>
      </c>
      <c r="E362" s="6">
        <v>101154.68</v>
      </c>
      <c r="G362" s="6">
        <v>96620.22</v>
      </c>
      <c r="I362" s="6">
        <v>102145.52</v>
      </c>
    </row>
    <row r="363" spans="2:9" ht="12.75">
      <c r="B363" s="1" t="s">
        <v>522</v>
      </c>
      <c r="C363" s="1" t="s">
        <v>523</v>
      </c>
      <c r="E363" s="6">
        <v>86564.58</v>
      </c>
      <c r="G363" s="6">
        <v>102139</v>
      </c>
      <c r="I363" s="6">
        <v>115526.84</v>
      </c>
    </row>
    <row r="364" spans="2:9" ht="12.75">
      <c r="B364" s="1" t="s">
        <v>524</v>
      </c>
      <c r="C364" s="1" t="s">
        <v>525</v>
      </c>
      <c r="E364" s="6">
        <v>258082.17</v>
      </c>
      <c r="G364" s="6">
        <v>273250.08</v>
      </c>
      <c r="I364" s="6">
        <v>323141.85</v>
      </c>
    </row>
    <row r="365" spans="2:9" ht="12.75">
      <c r="B365" s="1" t="s">
        <v>526</v>
      </c>
      <c r="C365" s="1" t="s">
        <v>527</v>
      </c>
      <c r="E365" s="6">
        <v>274158.94</v>
      </c>
      <c r="G365" s="6">
        <v>272012.6</v>
      </c>
      <c r="I365" s="6">
        <v>294967.85</v>
      </c>
    </row>
    <row r="366" spans="2:9" ht="12.75">
      <c r="B366" s="1" t="s">
        <v>528</v>
      </c>
      <c r="C366" s="1" t="s">
        <v>529</v>
      </c>
      <c r="E366" s="6">
        <v>1023985.41</v>
      </c>
      <c r="G366" s="6">
        <v>1049119.59</v>
      </c>
      <c r="I366" s="6">
        <v>1222664.13</v>
      </c>
    </row>
    <row r="367" spans="2:9" ht="12.75">
      <c r="B367" s="1" t="s">
        <v>530</v>
      </c>
      <c r="C367" s="1" t="s">
        <v>531</v>
      </c>
      <c r="E367" s="6">
        <v>117403.37</v>
      </c>
      <c r="G367" s="6">
        <v>117785.77</v>
      </c>
      <c r="I367" s="6">
        <v>123908.75</v>
      </c>
    </row>
    <row r="368" spans="2:9" ht="12.75">
      <c r="B368" s="1" t="s">
        <v>532</v>
      </c>
      <c r="C368" s="1" t="s">
        <v>533</v>
      </c>
      <c r="E368" s="6">
        <v>106911.01</v>
      </c>
      <c r="G368" s="6">
        <v>126223.22</v>
      </c>
      <c r="I368" s="6">
        <v>133006.52</v>
      </c>
    </row>
    <row r="369" spans="2:9" ht="12.75">
      <c r="B369" s="1" t="s">
        <v>534</v>
      </c>
      <c r="C369" s="1" t="s">
        <v>535</v>
      </c>
      <c r="E369" s="6">
        <v>404437.02</v>
      </c>
      <c r="G369" s="6">
        <v>415571.87</v>
      </c>
      <c r="I369" s="6">
        <v>443803.7</v>
      </c>
    </row>
    <row r="370" spans="2:9" ht="12.75">
      <c r="B370" s="1" t="s">
        <v>536</v>
      </c>
      <c r="C370" s="1" t="s">
        <v>537</v>
      </c>
      <c r="E370" s="6">
        <v>379279.14</v>
      </c>
      <c r="G370" s="6">
        <v>379734.06</v>
      </c>
      <c r="I370" s="6">
        <v>420691.09</v>
      </c>
    </row>
    <row r="371" spans="2:9" ht="12.75">
      <c r="B371" s="1" t="s">
        <v>538</v>
      </c>
      <c r="C371" s="1" t="s">
        <v>539</v>
      </c>
      <c r="E371" s="6">
        <v>0</v>
      </c>
      <c r="G371" s="6">
        <v>395396.03</v>
      </c>
      <c r="I371" s="6">
        <v>421285.28</v>
      </c>
    </row>
    <row r="372" spans="2:9" ht="12.75">
      <c r="B372" s="1" t="s">
        <v>540</v>
      </c>
      <c r="C372" s="1" t="s">
        <v>541</v>
      </c>
      <c r="E372" s="6">
        <v>0</v>
      </c>
      <c r="G372" s="6">
        <v>376739.32</v>
      </c>
      <c r="I372" s="6">
        <v>412535.27</v>
      </c>
    </row>
    <row r="373" spans="2:9" ht="12.75">
      <c r="B373" s="1" t="s">
        <v>542</v>
      </c>
      <c r="C373" s="1" t="s">
        <v>543</v>
      </c>
      <c r="E373" s="6">
        <v>0</v>
      </c>
      <c r="G373" s="6">
        <v>397683.76</v>
      </c>
      <c r="I373" s="6">
        <v>424422.72</v>
      </c>
    </row>
    <row r="374" spans="2:9" ht="12.75">
      <c r="B374" s="1" t="s">
        <v>544</v>
      </c>
      <c r="C374" s="1" t="s">
        <v>545</v>
      </c>
      <c r="E374" s="6">
        <v>703042.92</v>
      </c>
      <c r="G374" s="6">
        <v>456747.43</v>
      </c>
      <c r="I374" s="6">
        <v>1816218.27</v>
      </c>
    </row>
    <row r="375" spans="2:9" ht="12.75">
      <c r="B375" s="1" t="s">
        <v>546</v>
      </c>
      <c r="C375" s="1" t="s">
        <v>547</v>
      </c>
      <c r="E375" s="6">
        <v>320602.61</v>
      </c>
      <c r="G375" s="6">
        <v>291776.06</v>
      </c>
      <c r="I375" s="6">
        <v>274683.61</v>
      </c>
    </row>
    <row r="376" spans="2:9" ht="12.75">
      <c r="B376" s="1" t="s">
        <v>548</v>
      </c>
      <c r="C376" s="1" t="s">
        <v>549</v>
      </c>
      <c r="E376" s="6">
        <v>28198.37</v>
      </c>
      <c r="G376" s="6">
        <v>30707.06</v>
      </c>
      <c r="I376" s="6">
        <v>31033.06</v>
      </c>
    </row>
    <row r="377" spans="2:9" ht="12.75">
      <c r="B377" s="1" t="s">
        <v>550</v>
      </c>
      <c r="C377" s="1" t="s">
        <v>551</v>
      </c>
      <c r="E377" s="6">
        <v>107506.29</v>
      </c>
      <c r="G377" s="6">
        <v>97719.16</v>
      </c>
      <c r="I377" s="6">
        <v>100943.43</v>
      </c>
    </row>
    <row r="378" spans="2:9" ht="12.75">
      <c r="B378" s="1" t="s">
        <v>552</v>
      </c>
      <c r="C378" s="1" t="s">
        <v>553</v>
      </c>
      <c r="E378" s="6">
        <v>693463</v>
      </c>
      <c r="G378" s="6">
        <v>614348.31</v>
      </c>
      <c r="I378" s="6">
        <v>714330.59</v>
      </c>
    </row>
    <row r="379" spans="2:9" ht="12.75">
      <c r="B379" s="1" t="s">
        <v>554</v>
      </c>
      <c r="C379" s="1" t="s">
        <v>555</v>
      </c>
      <c r="E379" s="6">
        <v>225438.56</v>
      </c>
      <c r="G379" s="6">
        <v>266469.84</v>
      </c>
      <c r="I379" s="6">
        <v>271735.27</v>
      </c>
    </row>
    <row r="380" spans="2:9" ht="12.75">
      <c r="B380" s="1" t="s">
        <v>556</v>
      </c>
      <c r="C380" s="1" t="s">
        <v>557</v>
      </c>
      <c r="E380" s="6">
        <v>1667998.93</v>
      </c>
      <c r="G380" s="6">
        <v>1768250</v>
      </c>
      <c r="I380" s="6">
        <v>1947463</v>
      </c>
    </row>
    <row r="381" spans="2:9" ht="12.75">
      <c r="B381" s="1" t="s">
        <v>558</v>
      </c>
      <c r="C381" s="1" t="s">
        <v>559</v>
      </c>
      <c r="E381" s="6">
        <v>1358.05</v>
      </c>
      <c r="G381" s="6">
        <v>10762.5</v>
      </c>
      <c r="I381" s="6">
        <v>8250</v>
      </c>
    </row>
    <row r="382" spans="1:9" ht="12.75">
      <c r="A382" s="1" t="s">
        <v>823</v>
      </c>
      <c r="E382" s="8">
        <f>SUM(E356:E381)</f>
        <v>12422708.389999999</v>
      </c>
      <c r="G382" s="8">
        <f>SUM(G356:G381)</f>
        <v>13118463.129999999</v>
      </c>
      <c r="I382" s="8">
        <f>SUM(I356:I381)</f>
        <v>16346986.819999997</v>
      </c>
    </row>
    <row r="384" spans="1:9" s="2" customFormat="1" ht="12.75">
      <c r="A384" s="2" t="s">
        <v>560</v>
      </c>
      <c r="E384" s="7"/>
      <c r="G384" s="7"/>
      <c r="I384" s="7"/>
    </row>
    <row r="385" spans="2:9" ht="12.75">
      <c r="B385" s="1" t="s">
        <v>561</v>
      </c>
      <c r="C385" s="1" t="s">
        <v>562</v>
      </c>
      <c r="E385" s="6">
        <v>108444.2</v>
      </c>
      <c r="G385" s="6">
        <v>168101</v>
      </c>
      <c r="I385" s="6">
        <v>160101</v>
      </c>
    </row>
    <row r="386" spans="2:9" ht="12.75">
      <c r="B386" s="1" t="s">
        <v>563</v>
      </c>
      <c r="C386" s="1" t="s">
        <v>564</v>
      </c>
      <c r="E386" s="6">
        <v>851349.15</v>
      </c>
      <c r="G386" s="6">
        <v>898332.28</v>
      </c>
      <c r="I386" s="6">
        <v>948361.41</v>
      </c>
    </row>
    <row r="387" spans="2:9" ht="12.75">
      <c r="B387" s="1" t="s">
        <v>565</v>
      </c>
      <c r="C387" s="1" t="s">
        <v>566</v>
      </c>
      <c r="E387" s="6">
        <v>2020.79</v>
      </c>
      <c r="G387" s="6">
        <v>2000</v>
      </c>
      <c r="I387" s="6">
        <v>1000</v>
      </c>
    </row>
    <row r="388" spans="2:9" ht="12.75">
      <c r="B388" s="1" t="s">
        <v>567</v>
      </c>
      <c r="C388" s="1" t="s">
        <v>568</v>
      </c>
      <c r="E388" s="6">
        <v>1377665.23</v>
      </c>
      <c r="G388" s="6">
        <v>1462671.6</v>
      </c>
      <c r="I388" s="6">
        <v>1556643.5</v>
      </c>
    </row>
    <row r="389" spans="2:9" ht="12.75">
      <c r="B389" s="1" t="s">
        <v>569</v>
      </c>
      <c r="C389" s="1" t="s">
        <v>570</v>
      </c>
      <c r="E389" s="6">
        <v>290793.13</v>
      </c>
      <c r="G389" s="6">
        <v>276087.78</v>
      </c>
      <c r="I389" s="6">
        <v>323693.42</v>
      </c>
    </row>
    <row r="390" spans="2:9" ht="12.75">
      <c r="B390" s="1" t="s">
        <v>890</v>
      </c>
      <c r="C390" s="1" t="s">
        <v>571</v>
      </c>
      <c r="E390" s="6">
        <v>21845.09</v>
      </c>
      <c r="G390" s="6">
        <v>42640</v>
      </c>
      <c r="I390" s="6">
        <v>12640</v>
      </c>
    </row>
    <row r="391" spans="1:9" ht="12.75">
      <c r="A391" s="1" t="s">
        <v>824</v>
      </c>
      <c r="E391" s="8">
        <f>SUM(E385:E390)</f>
        <v>2652117.59</v>
      </c>
      <c r="G391" s="8">
        <f>SUM(G385:G390)</f>
        <v>2849832.66</v>
      </c>
      <c r="I391" s="8">
        <f>SUM(I385:I390)</f>
        <v>3002439.33</v>
      </c>
    </row>
    <row r="396" spans="1:9" s="2" customFormat="1" ht="12.75">
      <c r="A396" s="2" t="s">
        <v>572</v>
      </c>
      <c r="E396" s="7"/>
      <c r="G396" s="7"/>
      <c r="I396" s="7"/>
    </row>
    <row r="397" spans="2:9" ht="12.75">
      <c r="B397" s="1" t="s">
        <v>573</v>
      </c>
      <c r="C397" s="1" t="s">
        <v>574</v>
      </c>
      <c r="E397" s="6">
        <v>34730.44</v>
      </c>
      <c r="G397" s="6">
        <v>114000</v>
      </c>
      <c r="I397" s="6">
        <v>114000</v>
      </c>
    </row>
    <row r="398" spans="2:9" ht="12.75">
      <c r="B398" s="1" t="s">
        <v>575</v>
      </c>
      <c r="C398" s="1" t="s">
        <v>576</v>
      </c>
      <c r="E398" s="6">
        <v>47469.55</v>
      </c>
      <c r="G398" s="6">
        <v>28724.99</v>
      </c>
      <c r="I398" s="6">
        <v>28724.99</v>
      </c>
    </row>
    <row r="399" spans="2:9" ht="12.75">
      <c r="B399" s="1" t="s">
        <v>577</v>
      </c>
      <c r="C399" s="1" t="s">
        <v>578</v>
      </c>
      <c r="E399" s="6">
        <v>0</v>
      </c>
      <c r="G399" s="6">
        <v>7000</v>
      </c>
      <c r="I399" s="6">
        <v>7000</v>
      </c>
    </row>
    <row r="400" spans="2:9" ht="12.75">
      <c r="B400" s="1" t="s">
        <v>579</v>
      </c>
      <c r="C400" s="1" t="s">
        <v>580</v>
      </c>
      <c r="E400" s="6">
        <v>250842.83</v>
      </c>
      <c r="G400" s="6">
        <v>320012.65</v>
      </c>
      <c r="I400" s="6">
        <v>365064.15</v>
      </c>
    </row>
    <row r="401" spans="2:9" ht="12.75">
      <c r="B401" s="1" t="s">
        <v>581</v>
      </c>
      <c r="C401" s="1" t="s">
        <v>582</v>
      </c>
      <c r="E401" s="6">
        <v>1946.06</v>
      </c>
      <c r="G401" s="6">
        <v>6000</v>
      </c>
      <c r="I401" s="6">
        <v>6000</v>
      </c>
    </row>
    <row r="402" spans="2:9" ht="12.75">
      <c r="B402" s="1" t="s">
        <v>583</v>
      </c>
      <c r="C402" s="1" t="s">
        <v>584</v>
      </c>
      <c r="E402" s="6">
        <v>14147.91</v>
      </c>
      <c r="G402" s="6">
        <v>8000</v>
      </c>
      <c r="I402" s="6">
        <v>8000</v>
      </c>
    </row>
    <row r="403" spans="1:9" ht="12.75">
      <c r="A403" s="1" t="s">
        <v>825</v>
      </c>
      <c r="E403" s="8">
        <f>SUM(E397:E402)</f>
        <v>349136.79</v>
      </c>
      <c r="G403" s="8">
        <f>SUM(G397:G402)</f>
        <v>483737.64</v>
      </c>
      <c r="I403" s="8">
        <f>SUM(I397:I402)</f>
        <v>528789.14</v>
      </c>
    </row>
    <row r="404" spans="1:9" s="2" customFormat="1" ht="12.75">
      <c r="A404" s="2" t="s">
        <v>853</v>
      </c>
      <c r="E404" s="7">
        <f>+E403+E382+E353+E348+E344+E341+E321+E391</f>
        <v>22867705.999999996</v>
      </c>
      <c r="G404" s="7">
        <f>+G403+G382+G353+G348+G344+G341+G321+G391</f>
        <v>23998701.28</v>
      </c>
      <c r="I404" s="7">
        <f>+I403+I382+I353+I348+I344+I341+I321+I391</f>
        <v>27743188.979999997</v>
      </c>
    </row>
    <row r="405" spans="5:9" s="2" customFormat="1" ht="12.75">
      <c r="E405" s="7"/>
      <c r="G405" s="7"/>
      <c r="I405" s="7"/>
    </row>
    <row r="406" spans="5:9" s="2" customFormat="1" ht="12.75">
      <c r="E406" s="7"/>
      <c r="G406" s="7"/>
      <c r="I406" s="7"/>
    </row>
    <row r="407" ht="12.75">
      <c r="A407" s="2" t="s">
        <v>854</v>
      </c>
    </row>
    <row r="408" spans="1:9" s="2" customFormat="1" ht="12.75">
      <c r="A408" s="2" t="s">
        <v>585</v>
      </c>
      <c r="E408" s="7"/>
      <c r="G408" s="7"/>
      <c r="I408" s="7"/>
    </row>
    <row r="409" spans="2:9" ht="12.75">
      <c r="B409" s="1" t="s">
        <v>586</v>
      </c>
      <c r="C409" s="1" t="s">
        <v>587</v>
      </c>
      <c r="E409" s="6">
        <v>6009.13</v>
      </c>
      <c r="G409" s="6">
        <v>6442</v>
      </c>
      <c r="I409" s="6">
        <v>6442</v>
      </c>
    </row>
    <row r="410" spans="2:9" ht="12.75">
      <c r="B410" s="1" t="s">
        <v>588</v>
      </c>
      <c r="C410" s="1" t="s">
        <v>589</v>
      </c>
      <c r="E410" s="6">
        <v>519868.83</v>
      </c>
      <c r="G410" s="6">
        <v>538258.24</v>
      </c>
      <c r="I410" s="6">
        <v>635070.24</v>
      </c>
    </row>
    <row r="411" spans="2:9" ht="12.75">
      <c r="B411" s="1" t="s">
        <v>590</v>
      </c>
      <c r="C411" s="1" t="s">
        <v>591</v>
      </c>
      <c r="E411" s="6">
        <v>44119.03</v>
      </c>
      <c r="G411" s="6">
        <v>74603.84</v>
      </c>
      <c r="I411" s="6">
        <v>74731.84</v>
      </c>
    </row>
    <row r="412" spans="2:9" ht="12.75">
      <c r="B412" s="1" t="s">
        <v>592</v>
      </c>
      <c r="C412" s="1" t="s">
        <v>593</v>
      </c>
      <c r="E412" s="6">
        <v>0</v>
      </c>
      <c r="G412" s="6">
        <v>30000</v>
      </c>
      <c r="I412" s="6">
        <v>25000</v>
      </c>
    </row>
    <row r="413" spans="2:9" ht="12.75">
      <c r="B413" s="1" t="s">
        <v>594</v>
      </c>
      <c r="C413" s="1" t="s">
        <v>595</v>
      </c>
      <c r="E413" s="6">
        <v>3220.81</v>
      </c>
      <c r="G413" s="6">
        <v>1768</v>
      </c>
      <c r="I413" s="6">
        <v>4168</v>
      </c>
    </row>
    <row r="414" spans="2:9" ht="12.75">
      <c r="B414" s="1" t="s">
        <v>596</v>
      </c>
      <c r="C414" s="1" t="s">
        <v>597</v>
      </c>
      <c r="E414" s="6">
        <v>183820.22</v>
      </c>
      <c r="G414" s="6">
        <v>220146.97</v>
      </c>
      <c r="I414" s="6">
        <v>239302.31</v>
      </c>
    </row>
    <row r="415" spans="2:9" ht="12.75">
      <c r="B415" s="1" t="s">
        <v>598</v>
      </c>
      <c r="C415" s="1" t="s">
        <v>599</v>
      </c>
      <c r="E415" s="6">
        <v>0</v>
      </c>
      <c r="G415" s="6">
        <v>52000</v>
      </c>
      <c r="I415" s="6">
        <v>75000</v>
      </c>
    </row>
    <row r="416" spans="2:9" ht="12.75">
      <c r="B416" s="1" t="s">
        <v>600</v>
      </c>
      <c r="C416" s="1" t="s">
        <v>601</v>
      </c>
      <c r="E416" s="6">
        <v>1417248.81</v>
      </c>
      <c r="G416" s="6">
        <v>1360058.81</v>
      </c>
      <c r="I416" s="6">
        <v>1373413.79</v>
      </c>
    </row>
    <row r="417" spans="2:9" ht="12.75">
      <c r="B417" s="1" t="s">
        <v>602</v>
      </c>
      <c r="C417" s="1" t="s">
        <v>603</v>
      </c>
      <c r="E417" s="6">
        <v>4857.69</v>
      </c>
      <c r="G417" s="6">
        <v>8900000</v>
      </c>
      <c r="I417" s="6">
        <v>12000000</v>
      </c>
    </row>
    <row r="418" spans="2:9" ht="12.75">
      <c r="B418" s="1" t="s">
        <v>604</v>
      </c>
      <c r="C418" s="1" t="s">
        <v>605</v>
      </c>
      <c r="E418" s="6">
        <v>3375.73</v>
      </c>
      <c r="G418" s="6">
        <v>5662.5</v>
      </c>
      <c r="I418" s="6">
        <v>5662.5</v>
      </c>
    </row>
    <row r="419" spans="2:9" ht="12.75">
      <c r="B419" s="1" t="s">
        <v>606</v>
      </c>
      <c r="C419" s="1" t="s">
        <v>607</v>
      </c>
      <c r="E419" s="6">
        <v>488999.1</v>
      </c>
      <c r="G419" s="6">
        <v>463455.83</v>
      </c>
      <c r="I419" s="6">
        <v>518315.73</v>
      </c>
    </row>
    <row r="420" spans="2:9" ht="12.75">
      <c r="B420" s="1" t="s">
        <v>608</v>
      </c>
      <c r="C420" s="1" t="s">
        <v>609</v>
      </c>
      <c r="E420" s="6">
        <v>475540.5</v>
      </c>
      <c r="G420" s="6">
        <v>465395.18</v>
      </c>
      <c r="I420" s="6">
        <v>513329.95</v>
      </c>
    </row>
    <row r="421" spans="2:9" ht="12.75">
      <c r="B421" s="1" t="s">
        <v>610</v>
      </c>
      <c r="C421" s="1" t="s">
        <v>611</v>
      </c>
      <c r="E421" s="6">
        <v>0</v>
      </c>
      <c r="G421" s="6">
        <v>150000</v>
      </c>
      <c r="I421" s="6">
        <v>150000</v>
      </c>
    </row>
    <row r="422" spans="2:9" ht="12.75">
      <c r="B422" s="1" t="s">
        <v>612</v>
      </c>
      <c r="C422" s="1" t="s">
        <v>613</v>
      </c>
      <c r="E422" s="6">
        <v>638470.68</v>
      </c>
      <c r="G422" s="6">
        <v>695000</v>
      </c>
      <c r="I422" s="6">
        <v>559787</v>
      </c>
    </row>
    <row r="423" spans="2:9" ht="12.75">
      <c r="B423" s="1" t="s">
        <v>614</v>
      </c>
      <c r="C423" s="1" t="s">
        <v>615</v>
      </c>
      <c r="E423" s="6">
        <v>244461.8</v>
      </c>
      <c r="G423" s="6">
        <v>256198.08</v>
      </c>
      <c r="I423" s="6">
        <v>282437.48</v>
      </c>
    </row>
    <row r="424" spans="2:9" ht="12.75">
      <c r="B424" s="1" t="s">
        <v>616</v>
      </c>
      <c r="C424" s="1" t="s">
        <v>617</v>
      </c>
      <c r="E424" s="6">
        <v>12313.94</v>
      </c>
      <c r="G424" s="6">
        <v>520000</v>
      </c>
      <c r="I424" s="6">
        <v>989000</v>
      </c>
    </row>
    <row r="425" spans="2:10" ht="12.75">
      <c r="B425" s="1" t="s">
        <v>767</v>
      </c>
      <c r="C425" s="1" t="s">
        <v>768</v>
      </c>
      <c r="E425" s="6">
        <v>0</v>
      </c>
      <c r="G425" s="6">
        <v>0</v>
      </c>
      <c r="I425" s="6">
        <v>188401.48</v>
      </c>
      <c r="J425" s="2"/>
    </row>
    <row r="426" spans="2:9" ht="12.75">
      <c r="B426" s="1" t="s">
        <v>618</v>
      </c>
      <c r="C426" s="1" t="s">
        <v>619</v>
      </c>
      <c r="E426" s="6">
        <v>715310.19</v>
      </c>
      <c r="G426" s="6">
        <v>703841.61</v>
      </c>
      <c r="I426" s="6">
        <v>849088.16</v>
      </c>
    </row>
    <row r="427" spans="2:9" ht="12.75">
      <c r="B427" s="1" t="s">
        <v>620</v>
      </c>
      <c r="C427" s="1" t="s">
        <v>621</v>
      </c>
      <c r="E427" s="6">
        <v>0</v>
      </c>
      <c r="G427" s="6">
        <v>184000</v>
      </c>
      <c r="I427" s="6">
        <v>135000</v>
      </c>
    </row>
    <row r="428" spans="2:9" ht="12.75">
      <c r="B428" s="1" t="s">
        <v>622</v>
      </c>
      <c r="C428" s="1" t="s">
        <v>623</v>
      </c>
      <c r="E428" s="6">
        <v>197516.21</v>
      </c>
      <c r="G428" s="6">
        <v>204298.89</v>
      </c>
      <c r="I428" s="6">
        <v>214206.66</v>
      </c>
    </row>
    <row r="429" spans="2:9" ht="12.75">
      <c r="B429" s="1" t="s">
        <v>624</v>
      </c>
      <c r="C429" s="1" t="s">
        <v>625</v>
      </c>
      <c r="E429" s="6">
        <v>0</v>
      </c>
      <c r="G429" s="6">
        <v>0</v>
      </c>
      <c r="I429" s="6">
        <v>5000</v>
      </c>
    </row>
    <row r="430" spans="1:9" ht="12.75">
      <c r="A430" s="1" t="s">
        <v>826</v>
      </c>
      <c r="E430" s="8">
        <f>SUM(E409:E429)</f>
        <v>4955132.67</v>
      </c>
      <c r="G430" s="8">
        <f>SUM(G409:G429)</f>
        <v>14831129.95</v>
      </c>
      <c r="I430" s="8">
        <f>SUM(I409:I429)</f>
        <v>18843357.14</v>
      </c>
    </row>
    <row r="432" spans="1:9" s="2" customFormat="1" ht="12.75">
      <c r="A432" s="2" t="s">
        <v>626</v>
      </c>
      <c r="E432" s="7"/>
      <c r="G432" s="7"/>
      <c r="I432" s="7"/>
    </row>
    <row r="433" spans="2:9" ht="12.75">
      <c r="B433" s="1" t="s">
        <v>5</v>
      </c>
      <c r="C433" s="1" t="s">
        <v>627</v>
      </c>
      <c r="E433" s="6">
        <v>144592.17</v>
      </c>
      <c r="G433" s="6">
        <v>146886.35</v>
      </c>
      <c r="I433" s="6">
        <v>149621.47</v>
      </c>
    </row>
    <row r="434" spans="2:9" ht="12.75">
      <c r="B434" s="1" t="s">
        <v>628</v>
      </c>
      <c r="C434" s="1" t="s">
        <v>629</v>
      </c>
      <c r="E434" s="6">
        <v>969710.61</v>
      </c>
      <c r="G434" s="6">
        <v>1071516.4</v>
      </c>
      <c r="I434" s="6">
        <v>1215048.89</v>
      </c>
    </row>
    <row r="435" spans="2:9" ht="12.75">
      <c r="B435" s="1" t="s">
        <v>630</v>
      </c>
      <c r="C435" s="1" t="s">
        <v>631</v>
      </c>
      <c r="E435" s="6">
        <v>174088.59</v>
      </c>
      <c r="G435" s="6">
        <v>177216.65</v>
      </c>
      <c r="I435" s="6">
        <v>182550.96</v>
      </c>
    </row>
    <row r="436" spans="1:9" ht="12.75">
      <c r="A436" s="1" t="s">
        <v>827</v>
      </c>
      <c r="E436" s="8">
        <f>SUM(E433:E435)</f>
        <v>1288391.37</v>
      </c>
      <c r="G436" s="8">
        <f>SUM(G433:G435)</f>
        <v>1395619.4</v>
      </c>
      <c r="I436" s="8">
        <f>SUM(I433:I435)</f>
        <v>1547221.3199999998</v>
      </c>
    </row>
    <row r="438" spans="1:9" s="2" customFormat="1" ht="12.75">
      <c r="A438" s="2" t="s">
        <v>632</v>
      </c>
      <c r="E438" s="7"/>
      <c r="G438" s="7"/>
      <c r="I438" s="7"/>
    </row>
    <row r="439" spans="2:9" ht="12.75">
      <c r="B439" s="1" t="s">
        <v>633</v>
      </c>
      <c r="C439" s="1" t="s">
        <v>634</v>
      </c>
      <c r="E439" s="6">
        <v>349486.82</v>
      </c>
      <c r="G439" s="6">
        <v>282000</v>
      </c>
      <c r="I439" s="6">
        <v>0</v>
      </c>
    </row>
    <row r="440" spans="2:9" ht="12.75">
      <c r="B440" s="1" t="s">
        <v>635</v>
      </c>
      <c r="C440" s="1" t="s">
        <v>636</v>
      </c>
      <c r="E440" s="6">
        <v>226818.78</v>
      </c>
      <c r="G440" s="6">
        <v>234046.8</v>
      </c>
      <c r="I440" s="6">
        <v>254404.96</v>
      </c>
    </row>
    <row r="441" spans="2:9" ht="12.75">
      <c r="B441" s="1" t="s">
        <v>637</v>
      </c>
      <c r="C441" s="1" t="s">
        <v>638</v>
      </c>
      <c r="E441" s="6">
        <v>600415.96</v>
      </c>
      <c r="G441" s="6">
        <v>669710.46</v>
      </c>
      <c r="I441" s="6">
        <v>689885.83</v>
      </c>
    </row>
    <row r="442" spans="2:9" ht="12.75">
      <c r="B442" s="1" t="s">
        <v>639</v>
      </c>
      <c r="C442" s="1" t="s">
        <v>640</v>
      </c>
      <c r="E442" s="6">
        <v>24266.14</v>
      </c>
      <c r="G442" s="6">
        <v>411000</v>
      </c>
      <c r="I442" s="6">
        <v>420000</v>
      </c>
    </row>
    <row r="443" spans="2:9" ht="12.75">
      <c r="B443" s="1" t="s">
        <v>641</v>
      </c>
      <c r="C443" s="1" t="s">
        <v>642</v>
      </c>
      <c r="E443" s="6">
        <v>261312.63</v>
      </c>
      <c r="G443" s="6">
        <v>195482.46</v>
      </c>
      <c r="I443" s="6">
        <v>255382.05</v>
      </c>
    </row>
    <row r="444" spans="1:9" ht="12.75">
      <c r="A444" s="1" t="s">
        <v>828</v>
      </c>
      <c r="E444" s="8">
        <f>SUM(E439:E443)</f>
        <v>1462300.33</v>
      </c>
      <c r="G444" s="8">
        <f>SUM(G439:G443)</f>
        <v>1792239.72</v>
      </c>
      <c r="I444" s="8">
        <f>SUM(I439:I443)</f>
        <v>1619672.84</v>
      </c>
    </row>
    <row r="445" ht="12.75">
      <c r="A445" s="2" t="s">
        <v>643</v>
      </c>
    </row>
    <row r="446" spans="2:9" ht="12.75">
      <c r="B446" s="1" t="s">
        <v>644</v>
      </c>
      <c r="C446" s="1" t="s">
        <v>645</v>
      </c>
      <c r="E446" s="6">
        <v>823811.07</v>
      </c>
      <c r="G446" s="6">
        <v>896615.94</v>
      </c>
      <c r="I446" s="6">
        <v>935579.18</v>
      </c>
    </row>
    <row r="447" spans="2:9" ht="12.75">
      <c r="B447" s="1" t="s">
        <v>646</v>
      </c>
      <c r="C447" s="1" t="s">
        <v>647</v>
      </c>
      <c r="E447" s="6">
        <v>239.57</v>
      </c>
      <c r="G447" s="6">
        <v>1012</v>
      </c>
      <c r="I447" s="6">
        <v>0</v>
      </c>
    </row>
    <row r="448" spans="2:9" ht="12.75">
      <c r="B448" s="1" t="s">
        <v>648</v>
      </c>
      <c r="C448" s="1" t="s">
        <v>649</v>
      </c>
      <c r="E448" s="6">
        <v>1885151.85</v>
      </c>
      <c r="G448" s="6">
        <v>2105338.31</v>
      </c>
      <c r="I448" s="6">
        <v>2194847.6</v>
      </c>
    </row>
    <row r="449" spans="2:9" ht="12.75">
      <c r="B449" s="1" t="s">
        <v>650</v>
      </c>
      <c r="C449" s="1" t="s">
        <v>651</v>
      </c>
      <c r="E449" s="6">
        <v>446741.33</v>
      </c>
      <c r="G449" s="6">
        <v>208093.13</v>
      </c>
      <c r="I449" s="6">
        <v>201820.24</v>
      </c>
    </row>
    <row r="450" spans="2:9" ht="12.75">
      <c r="B450" s="1" t="s">
        <v>652</v>
      </c>
      <c r="C450" s="1" t="s">
        <v>653</v>
      </c>
      <c r="E450" s="6">
        <v>514411.36</v>
      </c>
      <c r="G450" s="6">
        <v>254133.83</v>
      </c>
      <c r="I450" s="6">
        <v>264103.85</v>
      </c>
    </row>
    <row r="451" spans="2:9" ht="12.75">
      <c r="B451" s="1" t="s">
        <v>654</v>
      </c>
      <c r="C451" s="1" t="s">
        <v>655</v>
      </c>
      <c r="E451" s="6">
        <v>243697.2</v>
      </c>
      <c r="G451" s="6">
        <v>254137.02</v>
      </c>
      <c r="I451" s="6">
        <v>260600.92</v>
      </c>
    </row>
    <row r="452" spans="1:9" ht="12.75">
      <c r="A452" s="1" t="s">
        <v>829</v>
      </c>
      <c r="E452" s="8">
        <f>SUM(E446:E451)</f>
        <v>3914052.3800000004</v>
      </c>
      <c r="G452" s="8">
        <f>SUM(G446:G451)</f>
        <v>3719330.23</v>
      </c>
      <c r="I452" s="8">
        <f>SUM(I446:I451)</f>
        <v>3856951.7900000005</v>
      </c>
    </row>
    <row r="454" ht="12.75">
      <c r="A454" s="2" t="s">
        <v>656</v>
      </c>
    </row>
    <row r="455" spans="2:9" ht="12.75">
      <c r="B455" s="1" t="s">
        <v>657</v>
      </c>
      <c r="C455" s="1" t="s">
        <v>658</v>
      </c>
      <c r="E455" s="6">
        <v>728045.52</v>
      </c>
      <c r="G455" s="6">
        <v>710665.76</v>
      </c>
      <c r="I455" s="6">
        <v>720844.52</v>
      </c>
    </row>
    <row r="456" spans="2:9" ht="12.75">
      <c r="B456" s="1" t="s">
        <v>659</v>
      </c>
      <c r="C456" s="1" t="s">
        <v>660</v>
      </c>
      <c r="E456" s="6">
        <v>384820.74</v>
      </c>
      <c r="G456" s="6">
        <v>380784.1</v>
      </c>
      <c r="I456" s="6">
        <v>518642.63</v>
      </c>
    </row>
    <row r="457" spans="2:9" ht="12.75">
      <c r="B457" s="1" t="s">
        <v>661</v>
      </c>
      <c r="C457" s="1" t="s">
        <v>662</v>
      </c>
      <c r="E457" s="6">
        <v>437798.01</v>
      </c>
      <c r="G457" s="6">
        <v>479782.01</v>
      </c>
      <c r="I457" s="6">
        <v>591573.87</v>
      </c>
    </row>
    <row r="458" spans="2:9" ht="12.75">
      <c r="B458" s="1" t="s">
        <v>663</v>
      </c>
      <c r="C458" s="1" t="s">
        <v>664</v>
      </c>
      <c r="E458" s="6">
        <v>9426.51</v>
      </c>
      <c r="G458" s="6">
        <v>4519.5</v>
      </c>
      <c r="I458" s="6">
        <v>4519.5</v>
      </c>
    </row>
    <row r="459" spans="2:9" ht="12.75">
      <c r="B459" s="1" t="s">
        <v>665</v>
      </c>
      <c r="C459" s="1" t="s">
        <v>666</v>
      </c>
      <c r="E459" s="6">
        <v>81777</v>
      </c>
      <c r="G459" s="6">
        <v>85296.19</v>
      </c>
      <c r="I459" s="6">
        <v>86659.74</v>
      </c>
    </row>
    <row r="460" spans="2:9" ht="12.75">
      <c r="B460" s="1" t="s">
        <v>667</v>
      </c>
      <c r="C460" s="1" t="s">
        <v>668</v>
      </c>
      <c r="E460" s="6">
        <v>39596.04</v>
      </c>
      <c r="G460" s="6">
        <v>41679.02</v>
      </c>
      <c r="I460" s="6">
        <v>29005</v>
      </c>
    </row>
    <row r="461" spans="2:9" ht="12.75">
      <c r="B461" s="1" t="s">
        <v>669</v>
      </c>
      <c r="C461" s="1" t="s">
        <v>670</v>
      </c>
      <c r="E461" s="6">
        <v>291519.61</v>
      </c>
      <c r="G461" s="6">
        <v>314594.06</v>
      </c>
      <c r="I461" s="6">
        <v>364611.06</v>
      </c>
    </row>
    <row r="462" spans="2:9" ht="12.75">
      <c r="B462" s="1" t="s">
        <v>671</v>
      </c>
      <c r="C462" s="1" t="s">
        <v>672</v>
      </c>
      <c r="E462" s="6">
        <v>1085971.47</v>
      </c>
      <c r="G462" s="6">
        <v>1031204.47</v>
      </c>
      <c r="I462" s="6">
        <v>1058188.05</v>
      </c>
    </row>
    <row r="463" spans="2:9" ht="12.75">
      <c r="B463" s="1" t="s">
        <v>673</v>
      </c>
      <c r="C463" s="1" t="s">
        <v>674</v>
      </c>
      <c r="E463" s="6">
        <v>174537.11</v>
      </c>
      <c r="G463" s="6">
        <v>180000</v>
      </c>
      <c r="I463" s="6">
        <v>180000</v>
      </c>
    </row>
    <row r="464" spans="2:9" ht="12.75">
      <c r="B464" s="1" t="s">
        <v>675</v>
      </c>
      <c r="C464" s="1" t="s">
        <v>676</v>
      </c>
      <c r="E464" s="6">
        <v>277286.04</v>
      </c>
      <c r="G464" s="6">
        <v>289070.1</v>
      </c>
      <c r="I464" s="6">
        <v>332518.73</v>
      </c>
    </row>
    <row r="465" spans="1:9" ht="12.75">
      <c r="A465" s="1" t="s">
        <v>830</v>
      </c>
      <c r="E465" s="8">
        <f>SUM(E455:E464)</f>
        <v>3510778.0500000003</v>
      </c>
      <c r="G465" s="8">
        <f>SUM(G455:G464)</f>
        <v>3517595.21</v>
      </c>
      <c r="I465" s="8">
        <f>SUM(I455:I464)</f>
        <v>3886563.1</v>
      </c>
    </row>
    <row r="468" ht="12.75">
      <c r="A468" s="2" t="s">
        <v>677</v>
      </c>
    </row>
    <row r="469" spans="2:9" ht="12.75">
      <c r="B469" s="1" t="s">
        <v>678</v>
      </c>
      <c r="C469" s="1" t="s">
        <v>679</v>
      </c>
      <c r="E469" s="6">
        <v>2363627.78</v>
      </c>
      <c r="G469" s="6">
        <v>2476748.24</v>
      </c>
      <c r="I469" s="6">
        <v>2773974.53</v>
      </c>
    </row>
    <row r="471" ht="12.75">
      <c r="A471" s="2" t="s">
        <v>680</v>
      </c>
    </row>
    <row r="472" spans="2:9" ht="12.75">
      <c r="B472" s="1" t="s">
        <v>681</v>
      </c>
      <c r="C472" s="1" t="s">
        <v>682</v>
      </c>
      <c r="E472" s="6">
        <v>0</v>
      </c>
      <c r="G472" s="6">
        <v>446324.58</v>
      </c>
      <c r="I472" s="6">
        <v>543924.58</v>
      </c>
    </row>
    <row r="473" spans="2:9" ht="12.75">
      <c r="B473" s="1" t="s">
        <v>683</v>
      </c>
      <c r="C473" s="1" t="s">
        <v>684</v>
      </c>
      <c r="E473" s="6">
        <v>2844317.15</v>
      </c>
      <c r="G473" s="6">
        <v>1231322</v>
      </c>
      <c r="I473" s="6">
        <v>1333322</v>
      </c>
    </row>
    <row r="474" spans="2:9" ht="12.75">
      <c r="B474" s="1" t="s">
        <v>685</v>
      </c>
      <c r="C474" s="1" t="s">
        <v>686</v>
      </c>
      <c r="E474" s="6">
        <v>1581477.52</v>
      </c>
      <c r="G474" s="6">
        <v>1884534</v>
      </c>
      <c r="I474" s="6">
        <v>1962255.27</v>
      </c>
    </row>
    <row r="475" spans="2:9" ht="12.75">
      <c r="B475" s="1" t="s">
        <v>687</v>
      </c>
      <c r="C475" s="1" t="s">
        <v>688</v>
      </c>
      <c r="E475" s="6">
        <v>618742.42</v>
      </c>
      <c r="G475" s="6">
        <v>687074.46</v>
      </c>
      <c r="I475" s="6">
        <v>699386.35</v>
      </c>
    </row>
    <row r="476" spans="2:9" ht="12.75">
      <c r="B476" s="1" t="s">
        <v>689</v>
      </c>
      <c r="C476" s="1" t="s">
        <v>690</v>
      </c>
      <c r="E476" s="6">
        <v>108.8</v>
      </c>
      <c r="G476" s="6">
        <v>300</v>
      </c>
      <c r="I476" s="6">
        <v>300</v>
      </c>
    </row>
    <row r="477" spans="2:9" ht="12.75">
      <c r="B477" s="1" t="s">
        <v>691</v>
      </c>
      <c r="C477" s="1" t="s">
        <v>692</v>
      </c>
      <c r="E477" s="6">
        <v>366754.61</v>
      </c>
      <c r="G477" s="6">
        <v>377066.96</v>
      </c>
      <c r="I477" s="6">
        <v>383786.51</v>
      </c>
    </row>
    <row r="478" spans="2:9" ht="12.75">
      <c r="B478" s="1" t="s">
        <v>693</v>
      </c>
      <c r="C478" s="1" t="s">
        <v>694</v>
      </c>
      <c r="E478" s="6">
        <v>0</v>
      </c>
      <c r="G478" s="6">
        <v>25000</v>
      </c>
      <c r="I478" s="6">
        <v>25000</v>
      </c>
    </row>
    <row r="479" spans="2:9" ht="12.75">
      <c r="B479" s="1" t="s">
        <v>695</v>
      </c>
      <c r="C479" s="1" t="s">
        <v>696</v>
      </c>
      <c r="E479" s="6">
        <v>21049.93</v>
      </c>
      <c r="G479" s="6">
        <v>24706.06</v>
      </c>
      <c r="I479" s="6">
        <v>25579.01</v>
      </c>
    </row>
    <row r="480" spans="1:9" ht="12.75">
      <c r="A480" s="1" t="s">
        <v>831</v>
      </c>
      <c r="E480" s="8">
        <f>SUM(E472:E479)</f>
        <v>5432450.43</v>
      </c>
      <c r="G480" s="8">
        <f>SUM(G472:G479)</f>
        <v>4676328.06</v>
      </c>
      <c r="I480" s="8">
        <f>SUM(I472:I479)</f>
        <v>4973553.72</v>
      </c>
    </row>
    <row r="481" spans="1:9" s="2" customFormat="1" ht="12.75">
      <c r="A481" s="2" t="s">
        <v>855</v>
      </c>
      <c r="E481" s="7">
        <f>+E480+E469+E465+E444+E436+E430+E452</f>
        <v>22926733.01</v>
      </c>
      <c r="G481" s="7">
        <f>+G480+G469+G465+G444+G436+G430+G452</f>
        <v>32408990.81</v>
      </c>
      <c r="I481" s="7">
        <f>+I480+I469+I465+I444+I436+I430+I452</f>
        <v>37501294.44</v>
      </c>
    </row>
    <row r="482" spans="5:9" s="2" customFormat="1" ht="12.75">
      <c r="E482" s="7"/>
      <c r="G482" s="7"/>
      <c r="I482" s="7"/>
    </row>
    <row r="483" spans="5:9" s="2" customFormat="1" ht="12.75">
      <c r="E483" s="7"/>
      <c r="G483" s="7"/>
      <c r="I483" s="7"/>
    </row>
    <row r="484" ht="12.75">
      <c r="A484" s="2" t="s">
        <v>856</v>
      </c>
    </row>
    <row r="485" spans="2:9" ht="12.75">
      <c r="B485" s="1" t="s">
        <v>697</v>
      </c>
      <c r="C485" s="1" t="s">
        <v>698</v>
      </c>
      <c r="E485" s="6">
        <v>115922.15</v>
      </c>
      <c r="G485" s="6">
        <v>2015632</v>
      </c>
      <c r="I485" s="6">
        <v>1615632</v>
      </c>
    </row>
    <row r="486" spans="2:9" ht="12.75">
      <c r="B486" s="1" t="s">
        <v>699</v>
      </c>
      <c r="C486" s="1" t="s">
        <v>700</v>
      </c>
      <c r="E486" s="6">
        <v>297238.34</v>
      </c>
      <c r="G486" s="6">
        <v>321000</v>
      </c>
      <c r="I486" s="6">
        <v>323000</v>
      </c>
    </row>
    <row r="487" spans="2:9" ht="12.75">
      <c r="B487" s="1" t="s">
        <v>701</v>
      </c>
      <c r="C487" s="1" t="s">
        <v>702</v>
      </c>
      <c r="E487" s="6">
        <v>0</v>
      </c>
      <c r="G487" s="6">
        <v>2023000</v>
      </c>
      <c r="I487" s="6">
        <v>2036000</v>
      </c>
    </row>
    <row r="488" spans="2:9" ht="12.75">
      <c r="B488" s="1" t="s">
        <v>703</v>
      </c>
      <c r="C488" s="1" t="s">
        <v>704</v>
      </c>
      <c r="E488" s="6">
        <v>107044.11</v>
      </c>
      <c r="G488" s="6">
        <v>206820</v>
      </c>
      <c r="I488" s="6">
        <v>206820</v>
      </c>
    </row>
    <row r="489" spans="2:9" ht="12.75">
      <c r="B489" s="1" t="s">
        <v>705</v>
      </c>
      <c r="C489" s="1" t="s">
        <v>706</v>
      </c>
      <c r="E489" s="6">
        <v>1055855.37</v>
      </c>
      <c r="G489" s="6">
        <v>929404.34</v>
      </c>
      <c r="I489" s="6">
        <v>952012.39</v>
      </c>
    </row>
    <row r="490" spans="2:9" ht="12.75">
      <c r="B490" s="1" t="s">
        <v>707</v>
      </c>
      <c r="C490" s="1" t="s">
        <v>708</v>
      </c>
      <c r="E490" s="6">
        <v>14388.57</v>
      </c>
      <c r="G490" s="6">
        <v>50000</v>
      </c>
      <c r="I490" s="6">
        <v>27000</v>
      </c>
    </row>
    <row r="491" spans="2:9" ht="12.75">
      <c r="B491" s="1" t="s">
        <v>709</v>
      </c>
      <c r="C491" s="1" t="s">
        <v>710</v>
      </c>
      <c r="E491" s="6">
        <v>226859.68</v>
      </c>
      <c r="G491" s="6">
        <v>327404.42</v>
      </c>
      <c r="I491" s="6">
        <v>343127.89</v>
      </c>
    </row>
    <row r="492" spans="2:9" ht="12.75">
      <c r="B492" s="1" t="s">
        <v>711</v>
      </c>
      <c r="C492" s="1" t="s">
        <v>712</v>
      </c>
      <c r="E492" s="6">
        <v>0</v>
      </c>
      <c r="G492" s="6">
        <v>0</v>
      </c>
      <c r="I492" s="6">
        <v>47438.5</v>
      </c>
    </row>
    <row r="493" spans="2:9" ht="12.75">
      <c r="B493" s="1" t="s">
        <v>713</v>
      </c>
      <c r="C493" s="1" t="s">
        <v>714</v>
      </c>
      <c r="E493" s="6">
        <v>741501.96</v>
      </c>
      <c r="G493" s="6">
        <v>763391.93</v>
      </c>
      <c r="I493" s="6">
        <v>784900.82</v>
      </c>
    </row>
    <row r="494" ht="12.75">
      <c r="A494" s="2" t="s">
        <v>905</v>
      </c>
    </row>
    <row r="495" spans="2:9" ht="12.75">
      <c r="B495" s="1" t="s">
        <v>715</v>
      </c>
      <c r="C495" s="1" t="s">
        <v>716</v>
      </c>
      <c r="E495" s="6">
        <v>678809.4</v>
      </c>
      <c r="G495" s="6">
        <v>1326948.29</v>
      </c>
      <c r="I495" s="6">
        <v>1199086.1</v>
      </c>
    </row>
    <row r="496" spans="2:9" ht="12.75">
      <c r="B496" s="1" t="s">
        <v>717</v>
      </c>
      <c r="C496" s="1" t="s">
        <v>718</v>
      </c>
      <c r="E496" s="6">
        <v>752924.91</v>
      </c>
      <c r="G496" s="6">
        <v>858472.44</v>
      </c>
      <c r="I496" s="6">
        <v>850345.18</v>
      </c>
    </row>
    <row r="497" spans="2:9" ht="12.75">
      <c r="B497" s="1" t="s">
        <v>719</v>
      </c>
      <c r="C497" s="1" t="s">
        <v>720</v>
      </c>
      <c r="E497" s="6">
        <v>558494.85</v>
      </c>
      <c r="G497" s="6">
        <v>595030.93</v>
      </c>
      <c r="I497" s="6">
        <v>689566.19</v>
      </c>
    </row>
    <row r="498" spans="2:9" ht="12.75">
      <c r="B498" s="1" t="s">
        <v>721</v>
      </c>
      <c r="C498" s="1" t="s">
        <v>722</v>
      </c>
      <c r="E498" s="6">
        <v>3005747.05</v>
      </c>
      <c r="G498" s="6">
        <v>3201891.59</v>
      </c>
      <c r="I498" s="6">
        <v>3715205.7</v>
      </c>
    </row>
    <row r="499" spans="2:9" ht="12.75">
      <c r="B499" s="1" t="s">
        <v>723</v>
      </c>
      <c r="C499" s="1" t="s">
        <v>724</v>
      </c>
      <c r="E499" s="6">
        <v>2261603.27</v>
      </c>
      <c r="G499" s="6">
        <v>2323583.44</v>
      </c>
      <c r="I499" s="6">
        <v>1917846.92</v>
      </c>
    </row>
    <row r="500" spans="2:9" ht="12.75">
      <c r="B500" s="1" t="s">
        <v>725</v>
      </c>
      <c r="C500" s="1" t="s">
        <v>726</v>
      </c>
      <c r="E500" s="6">
        <v>5043761.38</v>
      </c>
      <c r="G500" s="6">
        <v>6360486</v>
      </c>
      <c r="I500" s="6">
        <v>7066326</v>
      </c>
    </row>
    <row r="501" spans="2:9" ht="12.75">
      <c r="B501" s="1" t="s">
        <v>727</v>
      </c>
      <c r="C501" s="1" t="s">
        <v>728</v>
      </c>
      <c r="E501" s="6">
        <v>1007441.37</v>
      </c>
      <c r="G501" s="6">
        <v>981151.88</v>
      </c>
      <c r="I501" s="6">
        <v>1122808.3</v>
      </c>
    </row>
    <row r="502" spans="2:9" ht="12.75">
      <c r="B502" s="1" t="s">
        <v>729</v>
      </c>
      <c r="C502" s="1" t="s">
        <v>730</v>
      </c>
      <c r="E502" s="6">
        <v>114903.29</v>
      </c>
      <c r="G502" s="6">
        <v>103926</v>
      </c>
      <c r="I502" s="6">
        <v>103926</v>
      </c>
    </row>
    <row r="503" spans="2:9" ht="12.75">
      <c r="B503" s="1" t="s">
        <v>731</v>
      </c>
      <c r="C503" s="1" t="s">
        <v>732</v>
      </c>
      <c r="E503" s="6">
        <v>1685444.29</v>
      </c>
      <c r="G503" s="6">
        <v>1802304.86</v>
      </c>
      <c r="I503" s="6">
        <v>2496787.31</v>
      </c>
    </row>
    <row r="504" spans="2:9" ht="12.75">
      <c r="B504" s="1" t="s">
        <v>733</v>
      </c>
      <c r="C504" s="1" t="s">
        <v>734</v>
      </c>
      <c r="E504" s="6">
        <v>317163.8</v>
      </c>
      <c r="G504" s="6">
        <v>839439.35</v>
      </c>
      <c r="I504" s="6">
        <v>1103439.35</v>
      </c>
    </row>
    <row r="505" spans="2:9" ht="12.75">
      <c r="B505" s="1" t="s">
        <v>735</v>
      </c>
      <c r="C505" s="1" t="s">
        <v>736</v>
      </c>
      <c r="E505" s="6">
        <v>233259.33</v>
      </c>
      <c r="G505" s="6">
        <v>639627.4</v>
      </c>
      <c r="I505" s="6">
        <v>739458.1</v>
      </c>
    </row>
    <row r="506" spans="1:9" s="2" customFormat="1" ht="12.75">
      <c r="A506" s="2" t="s">
        <v>857</v>
      </c>
      <c r="E506" s="9">
        <f>SUM(E485:E505)</f>
        <v>18218363.119999997</v>
      </c>
      <c r="G506" s="9">
        <f>SUM(G485:G505)</f>
        <v>25669514.869999997</v>
      </c>
      <c r="I506" s="9">
        <f>SUM(I485:I505)</f>
        <v>27340726.75</v>
      </c>
    </row>
    <row r="509" ht="12.75">
      <c r="A509" s="2" t="s">
        <v>858</v>
      </c>
    </row>
    <row r="510" ht="12.75">
      <c r="A510" s="2" t="s">
        <v>737</v>
      </c>
    </row>
    <row r="511" spans="2:9" ht="12.75">
      <c r="B511" s="1" t="s">
        <v>891</v>
      </c>
      <c r="C511" s="1" t="s">
        <v>738</v>
      </c>
      <c r="E511" s="6">
        <v>1280634.35</v>
      </c>
      <c r="G511" s="6">
        <v>1230312</v>
      </c>
      <c r="I511" s="6">
        <v>1507428</v>
      </c>
    </row>
    <row r="512" spans="2:9" ht="12.75">
      <c r="B512" s="1" t="s">
        <v>739</v>
      </c>
      <c r="C512" s="1" t="s">
        <v>740</v>
      </c>
      <c r="E512" s="6">
        <v>7030429.59</v>
      </c>
      <c r="G512" s="6">
        <v>6994976</v>
      </c>
      <c r="I512" s="6">
        <v>8005217</v>
      </c>
    </row>
    <row r="513" spans="1:9" ht="12.75">
      <c r="A513" s="1" t="s">
        <v>832</v>
      </c>
      <c r="E513" s="8">
        <f>SUM(E511:E512)</f>
        <v>8311063.9399999995</v>
      </c>
      <c r="G513" s="8">
        <f>SUM(G511:G512)</f>
        <v>8225288</v>
      </c>
      <c r="I513" s="8">
        <f>SUM(I511:I512)</f>
        <v>9512645</v>
      </c>
    </row>
    <row r="515" ht="12.75">
      <c r="A515" s="2" t="s">
        <v>741</v>
      </c>
    </row>
    <row r="516" spans="2:9" ht="12.75">
      <c r="B516" s="1" t="s">
        <v>742</v>
      </c>
      <c r="C516" s="1" t="s">
        <v>743</v>
      </c>
      <c r="E516" s="6">
        <v>1990077.9</v>
      </c>
      <c r="G516" s="6">
        <v>1938000</v>
      </c>
      <c r="I516" s="6">
        <v>2392000</v>
      </c>
    </row>
    <row r="518" ht="12.75">
      <c r="A518" s="2" t="s">
        <v>744</v>
      </c>
    </row>
    <row r="519" spans="2:9" ht="12.75">
      <c r="B519" s="1" t="s">
        <v>892</v>
      </c>
      <c r="C519" s="1" t="s">
        <v>745</v>
      </c>
      <c r="E519" s="6">
        <v>0</v>
      </c>
      <c r="G519" s="6">
        <v>400000</v>
      </c>
      <c r="I519" s="6">
        <v>400000</v>
      </c>
    </row>
    <row r="520" spans="2:9" ht="12.75">
      <c r="B520" s="1" t="s">
        <v>746</v>
      </c>
      <c r="C520" s="1" t="s">
        <v>747</v>
      </c>
      <c r="E520" s="6">
        <v>42288.5</v>
      </c>
      <c r="G520" s="6">
        <v>58924</v>
      </c>
      <c r="I520" s="6">
        <v>58924</v>
      </c>
    </row>
    <row r="521" spans="2:9" ht="12.75">
      <c r="B521" s="1" t="s">
        <v>748</v>
      </c>
      <c r="C521" s="1" t="s">
        <v>749</v>
      </c>
      <c r="E521" s="6">
        <v>0</v>
      </c>
      <c r="G521" s="6">
        <v>210045</v>
      </c>
      <c r="I521" s="6">
        <v>210045</v>
      </c>
    </row>
    <row r="522" spans="2:9" ht="12.75">
      <c r="B522" s="1" t="s">
        <v>893</v>
      </c>
      <c r="C522" s="1" t="s">
        <v>750</v>
      </c>
      <c r="E522" s="6">
        <v>0</v>
      </c>
      <c r="G522" s="6">
        <v>422000</v>
      </c>
      <c r="I522" s="6">
        <v>468000</v>
      </c>
    </row>
    <row r="523" spans="2:9" ht="12.75">
      <c r="B523" s="1" t="s">
        <v>894</v>
      </c>
      <c r="C523" s="1" t="s">
        <v>751</v>
      </c>
      <c r="E523" s="6">
        <v>0</v>
      </c>
      <c r="G523" s="6">
        <v>13900000</v>
      </c>
      <c r="I523" s="6">
        <v>13900000</v>
      </c>
    </row>
    <row r="524" spans="2:9" ht="12.75">
      <c r="B524" s="1" t="s">
        <v>895</v>
      </c>
      <c r="C524" s="1" t="s">
        <v>752</v>
      </c>
      <c r="E524" s="6">
        <v>0</v>
      </c>
      <c r="G524" s="6">
        <v>0</v>
      </c>
      <c r="I524" s="6">
        <v>300000</v>
      </c>
    </row>
    <row r="525" spans="2:9" ht="12.75">
      <c r="B525" s="1" t="s">
        <v>896</v>
      </c>
      <c r="C525" s="1" t="s">
        <v>753</v>
      </c>
      <c r="E525" s="6">
        <v>0</v>
      </c>
      <c r="G525" s="6">
        <v>0</v>
      </c>
      <c r="I525" s="6">
        <v>250000</v>
      </c>
    </row>
    <row r="526" spans="2:9" ht="12.75">
      <c r="B526" s="1" t="s">
        <v>754</v>
      </c>
      <c r="C526" s="1" t="s">
        <v>755</v>
      </c>
      <c r="E526" s="6">
        <v>9175334</v>
      </c>
      <c r="G526" s="6">
        <v>9160000</v>
      </c>
      <c r="I526" s="6">
        <v>9200000</v>
      </c>
    </row>
    <row r="527" spans="2:9" ht="12.75">
      <c r="B527" s="1" t="s">
        <v>756</v>
      </c>
      <c r="C527" s="1" t="s">
        <v>757</v>
      </c>
      <c r="E527" s="6">
        <v>508986</v>
      </c>
      <c r="G527" s="6">
        <v>507000</v>
      </c>
      <c r="I527" s="6">
        <v>560000</v>
      </c>
    </row>
    <row r="528" spans="2:9" ht="12.75">
      <c r="B528" s="1" t="s">
        <v>897</v>
      </c>
      <c r="C528" s="1" t="s">
        <v>758</v>
      </c>
      <c r="E528" s="6">
        <v>43502.5</v>
      </c>
      <c r="G528" s="6">
        <v>39000</v>
      </c>
      <c r="I528" s="6">
        <v>57000</v>
      </c>
    </row>
    <row r="529" spans="2:9" ht="12.75">
      <c r="B529" s="1" t="s">
        <v>759</v>
      </c>
      <c r="C529" s="1" t="s">
        <v>760</v>
      </c>
      <c r="E529" s="6">
        <v>4478818</v>
      </c>
      <c r="G529" s="6">
        <v>4480000</v>
      </c>
      <c r="I529" s="6">
        <v>5000000</v>
      </c>
    </row>
    <row r="530" spans="1:9" ht="12.75">
      <c r="A530" s="1" t="s">
        <v>833</v>
      </c>
      <c r="E530" s="8">
        <f>SUM(E519:E529)</f>
        <v>14248929</v>
      </c>
      <c r="G530" s="8">
        <f>SUM(G519:G529)</f>
        <v>29176969</v>
      </c>
      <c r="I530" s="8">
        <f>SUM(I519:I529)</f>
        <v>30403969</v>
      </c>
    </row>
    <row r="531" spans="1:9" s="2" customFormat="1" ht="12.75">
      <c r="A531" s="2" t="s">
        <v>859</v>
      </c>
      <c r="E531" s="9">
        <f>+E530+E516+E513</f>
        <v>24550070.84</v>
      </c>
      <c r="G531" s="9">
        <f>+G530+G516+G513</f>
        <v>39340257</v>
      </c>
      <c r="I531" s="9">
        <f>+I530+I516+I513</f>
        <v>42308614</v>
      </c>
    </row>
    <row r="534" spans="1:9" s="2" customFormat="1" ht="12.75">
      <c r="A534" s="2" t="s">
        <v>860</v>
      </c>
      <c r="E534" s="7"/>
      <c r="G534" s="7"/>
      <c r="I534" s="7"/>
    </row>
    <row r="535" spans="2:9" ht="12.75">
      <c r="B535" s="1" t="s">
        <v>898</v>
      </c>
      <c r="C535" s="1" t="s">
        <v>761</v>
      </c>
      <c r="E535" s="6">
        <v>0</v>
      </c>
      <c r="G535" s="6">
        <v>3337113</v>
      </c>
      <c r="I535" s="6">
        <v>1417920</v>
      </c>
    </row>
    <row r="536" spans="2:9" ht="12.75">
      <c r="B536" s="1" t="s">
        <v>762</v>
      </c>
      <c r="C536" s="1" t="s">
        <v>763</v>
      </c>
      <c r="E536" s="6">
        <v>0</v>
      </c>
      <c r="G536" s="6">
        <v>17343</v>
      </c>
      <c r="I536" s="6">
        <v>17343</v>
      </c>
    </row>
    <row r="537" spans="2:9" ht="12.75">
      <c r="B537" s="1" t="s">
        <v>764</v>
      </c>
      <c r="C537" s="1" t="s">
        <v>765</v>
      </c>
      <c r="E537" s="6">
        <v>0</v>
      </c>
      <c r="G537" s="6">
        <v>9244318</v>
      </c>
      <c r="I537" s="6">
        <v>10324460</v>
      </c>
    </row>
    <row r="538" spans="1:9" s="2" customFormat="1" ht="12.75">
      <c r="A538" s="2" t="s">
        <v>861</v>
      </c>
      <c r="E538" s="9">
        <f>SUM(E535:E537)</f>
        <v>0</v>
      </c>
      <c r="G538" s="9">
        <f>SUM(G535:G537)</f>
        <v>12598774</v>
      </c>
      <c r="I538" s="9">
        <f>SUM(I535:I537)</f>
        <v>11759723</v>
      </c>
    </row>
    <row r="539" spans="5:9" ht="12.75">
      <c r="E539" s="8"/>
      <c r="G539" s="8"/>
      <c r="I539" s="8"/>
    </row>
    <row r="541" spans="1:9" s="2" customFormat="1" ht="12.75">
      <c r="A541" s="2" t="s">
        <v>834</v>
      </c>
      <c r="E541" s="9">
        <f>+E538+E531+E506+E481+E404+E311+E253+E241+E206+E173</f>
        <v>183838425.44</v>
      </c>
      <c r="G541" s="9">
        <f>+G538+G531+G506+G481+G404+G311+G253+G241+G206+G173</f>
        <v>276315999.99999994</v>
      </c>
      <c r="I541" s="9">
        <f>+I538+I531+I506+I481+I404+I311+I253+I241+I206+I173</f>
        <v>295605000</v>
      </c>
    </row>
    <row r="542" spans="5:9" ht="12.75">
      <c r="E542" s="7"/>
      <c r="F542" s="2"/>
      <c r="G542" s="7"/>
      <c r="H542" s="2"/>
      <c r="I542" s="7"/>
    </row>
    <row r="543" spans="1:9" s="2" customFormat="1" ht="12.75">
      <c r="A543" s="2" t="s">
        <v>835</v>
      </c>
      <c r="E543" s="7"/>
      <c r="G543" s="7"/>
      <c r="I543" s="7"/>
    </row>
    <row r="544" spans="5:9" s="2" customFormat="1" ht="12.75">
      <c r="E544" s="7"/>
      <c r="G544" s="7"/>
      <c r="I544" s="7"/>
    </row>
    <row r="545" spans="5:9" s="2" customFormat="1" ht="12.75">
      <c r="E545" s="7"/>
      <c r="G545" s="7"/>
      <c r="I545" s="7"/>
    </row>
    <row r="546" spans="1:9" s="2" customFormat="1" ht="12.75">
      <c r="A546" s="2" t="s">
        <v>766</v>
      </c>
      <c r="E546" s="6">
        <v>201446.12</v>
      </c>
      <c r="F546" s="1"/>
      <c r="G546" s="6">
        <v>182892.84</v>
      </c>
      <c r="H546" s="1"/>
      <c r="I546" s="6">
        <v>0</v>
      </c>
    </row>
    <row r="547" spans="5:9" ht="12.75">
      <c r="E547" s="8"/>
      <c r="G547" s="8"/>
      <c r="I547" s="8"/>
    </row>
    <row r="548" ht="12.75">
      <c r="A548" s="2" t="s">
        <v>769</v>
      </c>
    </row>
    <row r="549" spans="2:9" ht="12.75">
      <c r="B549" s="1" t="s">
        <v>772</v>
      </c>
      <c r="C549" s="1" t="s">
        <v>773</v>
      </c>
      <c r="E549" s="6">
        <v>-4577.42</v>
      </c>
      <c r="G549" s="6">
        <v>12869.67</v>
      </c>
      <c r="I549" s="6">
        <v>13500.19</v>
      </c>
    </row>
    <row r="550" spans="2:9" ht="12.75">
      <c r="B550" s="1" t="s">
        <v>774</v>
      </c>
      <c r="C550" s="1" t="s">
        <v>775</v>
      </c>
      <c r="E550" s="6">
        <v>307666.66</v>
      </c>
      <c r="G550" s="6">
        <v>1018386.59</v>
      </c>
      <c r="I550" s="6">
        <v>2232751.46</v>
      </c>
    </row>
    <row r="551" spans="2:9" ht="12.75">
      <c r="B551" s="1" t="s">
        <v>769</v>
      </c>
      <c r="C551" s="1" t="s">
        <v>776</v>
      </c>
      <c r="E551" s="6">
        <v>466879.31</v>
      </c>
      <c r="G551" s="6">
        <v>420976.68</v>
      </c>
      <c r="I551" s="6">
        <v>477137.54</v>
      </c>
    </row>
    <row r="552" spans="1:9" ht="12.75">
      <c r="A552" s="1" t="s">
        <v>836</v>
      </c>
      <c r="E552" s="8">
        <f>SUM(E549:E551)</f>
        <v>769968.55</v>
      </c>
      <c r="G552" s="8">
        <f>SUM(G549:G551)</f>
        <v>1452232.94</v>
      </c>
      <c r="I552" s="8">
        <f>SUM(I549:I551)</f>
        <v>2723389.19</v>
      </c>
    </row>
    <row r="553" spans="5:9" ht="12.75">
      <c r="E553" s="8"/>
      <c r="G553" s="8"/>
      <c r="I553" s="8"/>
    </row>
    <row r="554" ht="12.75">
      <c r="A554" s="2" t="s">
        <v>777</v>
      </c>
    </row>
    <row r="555" spans="2:9" ht="12.75">
      <c r="B555" s="1" t="s">
        <v>778</v>
      </c>
      <c r="C555" s="1" t="s">
        <v>779</v>
      </c>
      <c r="E555" s="6">
        <v>187999.38</v>
      </c>
      <c r="G555" s="6">
        <v>197441.14</v>
      </c>
      <c r="I555" s="6">
        <v>199923.19</v>
      </c>
    </row>
    <row r="556" spans="2:9" ht="12.75">
      <c r="B556" s="1" t="s">
        <v>780</v>
      </c>
      <c r="C556" s="1" t="s">
        <v>781</v>
      </c>
      <c r="E556" s="6">
        <v>404432.33</v>
      </c>
      <c r="G556" s="6">
        <v>330389.28</v>
      </c>
      <c r="I556" s="6">
        <v>331956.22</v>
      </c>
    </row>
    <row r="557" spans="2:9" ht="12.75">
      <c r="B557" s="1" t="s">
        <v>782</v>
      </c>
      <c r="C557" s="1" t="s">
        <v>783</v>
      </c>
      <c r="E557" s="6">
        <v>3578028.99</v>
      </c>
      <c r="G557" s="6">
        <v>3687396.29</v>
      </c>
      <c r="I557" s="6">
        <v>4014653</v>
      </c>
    </row>
    <row r="558" spans="2:9" ht="12.75">
      <c r="B558" s="1" t="s">
        <v>784</v>
      </c>
      <c r="C558" s="1" t="s">
        <v>785</v>
      </c>
      <c r="E558" s="6">
        <v>2932325.4</v>
      </c>
      <c r="G558" s="6">
        <v>3085773.29</v>
      </c>
      <c r="I558" s="6">
        <v>3420467.59</v>
      </c>
    </row>
    <row r="559" spans="1:9" ht="12.75">
      <c r="A559" s="1" t="s">
        <v>837</v>
      </c>
      <c r="E559" s="8">
        <f>SUM(E555:E558)</f>
        <v>7102786.1</v>
      </c>
      <c r="G559" s="8">
        <f>SUM(G555:G558)</f>
        <v>7301000</v>
      </c>
      <c r="I559" s="8">
        <f>SUM(I555:I558)</f>
        <v>7967000</v>
      </c>
    </row>
    <row r="560" spans="5:9" ht="12.75">
      <c r="E560" s="8"/>
      <c r="G560" s="8"/>
      <c r="I560" s="8"/>
    </row>
    <row r="561" ht="12.75">
      <c r="A561" s="2" t="s">
        <v>770</v>
      </c>
    </row>
    <row r="562" spans="2:9" ht="12.75">
      <c r="B562" s="1" t="s">
        <v>786</v>
      </c>
      <c r="C562" s="1" t="s">
        <v>787</v>
      </c>
      <c r="E562" s="6">
        <v>49960.72</v>
      </c>
      <c r="G562" s="6">
        <v>56615.21</v>
      </c>
      <c r="I562" s="6">
        <v>56888.55</v>
      </c>
    </row>
    <row r="563" spans="2:9" ht="12.75">
      <c r="B563" s="1" t="s">
        <v>770</v>
      </c>
      <c r="C563" s="1" t="s">
        <v>788</v>
      </c>
      <c r="E563" s="6">
        <v>514168.43</v>
      </c>
      <c r="G563" s="6">
        <v>624902.03</v>
      </c>
      <c r="I563" s="6">
        <v>647028.53</v>
      </c>
    </row>
    <row r="564" spans="2:9" ht="12.75">
      <c r="B564" s="1" t="s">
        <v>789</v>
      </c>
      <c r="C564" s="1" t="s">
        <v>790</v>
      </c>
      <c r="E564" s="6">
        <v>772393.04</v>
      </c>
      <c r="G564" s="6">
        <v>782482.76</v>
      </c>
      <c r="I564" s="6">
        <v>547716.76</v>
      </c>
    </row>
    <row r="565" spans="2:9" ht="12.75">
      <c r="B565" s="1" t="s">
        <v>791</v>
      </c>
      <c r="C565" s="1" t="s">
        <v>792</v>
      </c>
      <c r="E565" s="6">
        <v>37129.18</v>
      </c>
      <c r="G565" s="6">
        <v>53000</v>
      </c>
      <c r="I565" s="6">
        <v>53000</v>
      </c>
    </row>
    <row r="566" spans="1:9" ht="12.75">
      <c r="A566" s="1" t="s">
        <v>838</v>
      </c>
      <c r="E566" s="8">
        <f>SUM(E562:E565)</f>
        <v>1373651.3699999999</v>
      </c>
      <c r="G566" s="8">
        <f>SUM(G562:G565)</f>
        <v>1517000</v>
      </c>
      <c r="I566" s="8">
        <f>SUM(I562:I565)</f>
        <v>1304633.84</v>
      </c>
    </row>
    <row r="568" ht="12.75">
      <c r="A568" s="2" t="s">
        <v>771</v>
      </c>
    </row>
    <row r="569" spans="2:9" ht="12.75">
      <c r="B569" s="1" t="s">
        <v>771</v>
      </c>
      <c r="C569" s="1" t="s">
        <v>793</v>
      </c>
      <c r="E569" s="6">
        <v>7311173.57</v>
      </c>
      <c r="G569" s="6">
        <v>6464074.22</v>
      </c>
      <c r="I569" s="6">
        <v>6521176.97</v>
      </c>
    </row>
    <row r="571" ht="12.75">
      <c r="A571" s="2" t="s">
        <v>794</v>
      </c>
    </row>
    <row r="572" spans="2:9" ht="12.75">
      <c r="B572" s="1" t="s">
        <v>795</v>
      </c>
      <c r="C572" s="1" t="s">
        <v>796</v>
      </c>
      <c r="E572" s="6">
        <v>56359.19</v>
      </c>
      <c r="G572" s="6">
        <v>255000</v>
      </c>
      <c r="I572" s="6">
        <v>255000</v>
      </c>
    </row>
    <row r="573" spans="2:9" ht="12.75">
      <c r="B573" s="1" t="s">
        <v>797</v>
      </c>
      <c r="C573" s="1" t="s">
        <v>798</v>
      </c>
      <c r="E573" s="6">
        <v>9168.74</v>
      </c>
      <c r="G573" s="6">
        <v>170100</v>
      </c>
      <c r="I573" s="6">
        <v>170100</v>
      </c>
    </row>
    <row r="574" spans="2:9" ht="12.75">
      <c r="B574" s="1" t="s">
        <v>799</v>
      </c>
      <c r="C574" s="1" t="s">
        <v>800</v>
      </c>
      <c r="E574" s="6">
        <v>5642.29</v>
      </c>
      <c r="G574" s="6">
        <v>95700</v>
      </c>
      <c r="I574" s="6">
        <v>95700</v>
      </c>
    </row>
    <row r="575" spans="1:9" ht="12.75">
      <c r="A575" s="1" t="s">
        <v>839</v>
      </c>
      <c r="E575" s="8">
        <f>SUM(E572:E574)</f>
        <v>71170.22</v>
      </c>
      <c r="G575" s="8">
        <f>SUM(G572:G574)</f>
        <v>520800</v>
      </c>
      <c r="I575" s="8">
        <f>SUM(I572:I574)</f>
        <v>520800</v>
      </c>
    </row>
    <row r="577" spans="1:9" s="2" customFormat="1" ht="12.75">
      <c r="A577" s="2" t="s">
        <v>840</v>
      </c>
      <c r="E577" s="9">
        <f>+E575+E569+E566+E559+E552+E546</f>
        <v>16830195.93</v>
      </c>
      <c r="G577" s="9">
        <f>+G575+G569+G566+G559+G552+G546</f>
        <v>17438000</v>
      </c>
      <c r="I577" s="9">
        <f>+I575+I569+I566+I559+I552+I546</f>
        <v>19037000</v>
      </c>
    </row>
    <row r="578" spans="5:9" s="2" customFormat="1" ht="12.75">
      <c r="E578" s="9"/>
      <c r="G578" s="9"/>
      <c r="I578" s="9"/>
    </row>
    <row r="579" spans="5:9" s="2" customFormat="1" ht="12.75">
      <c r="E579" s="9"/>
      <c r="G579" s="9"/>
      <c r="I579" s="9"/>
    </row>
    <row r="580" spans="2:9" ht="12.75">
      <c r="B580" s="4"/>
      <c r="E580" s="7"/>
      <c r="F580" s="2"/>
      <c r="G580" s="7"/>
      <c r="H580" s="2"/>
      <c r="I580" s="7"/>
    </row>
    <row r="581" spans="1:9" s="2" customFormat="1" ht="12.75">
      <c r="A581" s="2" t="s">
        <v>841</v>
      </c>
      <c r="E581" s="9"/>
      <c r="G581" s="9"/>
      <c r="I581" s="9"/>
    </row>
    <row r="582" spans="1:9" s="2" customFormat="1" ht="12.75">
      <c r="A582" s="2" t="s">
        <v>842</v>
      </c>
      <c r="E582" s="9">
        <f>+E577+E541</f>
        <v>200668621.37</v>
      </c>
      <c r="G582" s="9">
        <f>+G577+G541</f>
        <v>293753999.99999994</v>
      </c>
      <c r="I582" s="9">
        <f>+I577+I541</f>
        <v>314642000</v>
      </c>
    </row>
    <row r="583" spans="5:9" ht="12.75">
      <c r="E583" s="7"/>
      <c r="F583" s="2"/>
      <c r="G583" s="7"/>
      <c r="H583" s="2"/>
      <c r="I58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bud_expsmry_pcs_sumytd_fy08.rpt</dc:title>
  <dc:subject/>
  <dc:creator>Crystal Decisions</dc:creator>
  <cp:keywords/>
  <dc:description>Powered by Crystal</dc:description>
  <cp:lastModifiedBy>Network and Computing Support</cp:lastModifiedBy>
  <cp:lastPrinted>2007-05-25T15:54:05Z</cp:lastPrinted>
  <dcterms:created xsi:type="dcterms:W3CDTF">2007-07-09T13:42:09Z</dcterms:created>
  <dcterms:modified xsi:type="dcterms:W3CDTF">2011-08-25T19:11:41Z</dcterms:modified>
  <cp:category/>
  <cp:version/>
  <cp:contentType/>
  <cp:contentStatus/>
</cp:coreProperties>
</file>