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4400" windowHeight="8640" tabRatio="500"/>
  </bookViews>
  <sheets>
    <sheet name="FINAL" sheetId="7" r:id="rId1"/>
    <sheet name="Working" sheetId="6" r:id="rId2"/>
  </sheets>
  <definedNames>
    <definedName name="_xlnm._FilterDatabase" localSheetId="0" hidden="1">FINAL!$B$1:$B$602</definedName>
    <definedName name="_xlnm._FilterDatabase" localSheetId="1" hidden="1">Working!$B$1:$B$602</definedName>
    <definedName name="_xlnm.Print_Titles" localSheetId="0">FINAL!$1:$4</definedName>
    <definedName name="_xlnm.Print_Titles" localSheetId="1">Working!$1:$4</definedName>
  </definedNames>
  <calcPr calcId="125725"/>
</workbook>
</file>

<file path=xl/calcChain.xml><?xml version="1.0" encoding="utf-8"?>
<calcChain xmlns="http://schemas.openxmlformats.org/spreadsheetml/2006/main">
  <c r="I595" i="7"/>
  <c r="I597" s="1"/>
  <c r="G595"/>
  <c r="E595"/>
  <c r="E597" s="1"/>
  <c r="I587"/>
  <c r="G587"/>
  <c r="E587"/>
  <c r="I580"/>
  <c r="E580"/>
  <c r="G578"/>
  <c r="G580" s="1"/>
  <c r="I573"/>
  <c r="G573"/>
  <c r="E573"/>
  <c r="I557"/>
  <c r="G557"/>
  <c r="E557"/>
  <c r="I549"/>
  <c r="I550" s="1"/>
  <c r="G549"/>
  <c r="G550" s="1"/>
  <c r="E549"/>
  <c r="E550" s="1"/>
  <c r="I532"/>
  <c r="G532"/>
  <c r="E532"/>
  <c r="I524"/>
  <c r="G524"/>
  <c r="E524"/>
  <c r="I494"/>
  <c r="I495" s="1"/>
  <c r="E494"/>
  <c r="E495" s="1"/>
  <c r="G489"/>
  <c r="G494" s="1"/>
  <c r="G495" s="1"/>
  <c r="I485"/>
  <c r="G485"/>
  <c r="E485"/>
  <c r="I480"/>
  <c r="G480"/>
  <c r="E480"/>
  <c r="I467"/>
  <c r="G467"/>
  <c r="E467"/>
  <c r="I455"/>
  <c r="G455"/>
  <c r="E455"/>
  <c r="I447"/>
  <c r="G447"/>
  <c r="E447"/>
  <c r="I440"/>
  <c r="G440"/>
  <c r="E440"/>
  <c r="I411"/>
  <c r="I412" s="1"/>
  <c r="G411"/>
  <c r="G412" s="1"/>
  <c r="E411"/>
  <c r="E412" s="1"/>
  <c r="I403"/>
  <c r="G403"/>
  <c r="E403"/>
  <c r="I393"/>
  <c r="G393"/>
  <c r="E393"/>
  <c r="I363"/>
  <c r="G363"/>
  <c r="E363"/>
  <c r="I352"/>
  <c r="G352"/>
  <c r="E352"/>
  <c r="I330"/>
  <c r="G330"/>
  <c r="E330"/>
  <c r="I320"/>
  <c r="I321" s="1"/>
  <c r="G320"/>
  <c r="G321" s="1"/>
  <c r="E320"/>
  <c r="E321" s="1"/>
  <c r="I306"/>
  <c r="G306"/>
  <c r="E306"/>
  <c r="I279"/>
  <c r="G279"/>
  <c r="E279"/>
  <c r="I269"/>
  <c r="G269"/>
  <c r="E269"/>
  <c r="I258"/>
  <c r="G258"/>
  <c r="E258"/>
  <c r="I247"/>
  <c r="I248" s="1"/>
  <c r="G247"/>
  <c r="G248" s="1"/>
  <c r="E247"/>
  <c r="E248" s="1"/>
  <c r="I234"/>
  <c r="G234"/>
  <c r="E234"/>
  <c r="I229"/>
  <c r="G229"/>
  <c r="E229"/>
  <c r="I207"/>
  <c r="G207"/>
  <c r="E207"/>
  <c r="I172"/>
  <c r="I173" s="1"/>
  <c r="G172"/>
  <c r="E172"/>
  <c r="E173" s="1"/>
  <c r="I161"/>
  <c r="E161"/>
  <c r="G146"/>
  <c r="G161" s="1"/>
  <c r="I143"/>
  <c r="G143"/>
  <c r="E143"/>
  <c r="I129"/>
  <c r="G129"/>
  <c r="E129"/>
  <c r="I111"/>
  <c r="G111"/>
  <c r="E111"/>
  <c r="I93"/>
  <c r="G93"/>
  <c r="E93"/>
  <c r="I71"/>
  <c r="G71"/>
  <c r="E71"/>
  <c r="I36"/>
  <c r="G36"/>
  <c r="E36"/>
  <c r="I18"/>
  <c r="G18"/>
  <c r="E18"/>
  <c r="G578" i="6"/>
  <c r="G146"/>
  <c r="G489"/>
  <c r="I320"/>
  <c r="G320"/>
  <c r="E320"/>
  <c r="I207"/>
  <c r="G207"/>
  <c r="E207"/>
  <c r="E129"/>
  <c r="G129"/>
  <c r="I129"/>
  <c r="G595"/>
  <c r="G587"/>
  <c r="G580"/>
  <c r="G573"/>
  <c r="G557"/>
  <c r="G549"/>
  <c r="G532"/>
  <c r="G524"/>
  <c r="G494"/>
  <c r="G485"/>
  <c r="G480"/>
  <c r="G467"/>
  <c r="G455"/>
  <c r="G447"/>
  <c r="G440"/>
  <c r="G411"/>
  <c r="G403"/>
  <c r="G393"/>
  <c r="G363"/>
  <c r="G352"/>
  <c r="G330"/>
  <c r="G306"/>
  <c r="G279"/>
  <c r="G269"/>
  <c r="G258"/>
  <c r="G247"/>
  <c r="G234"/>
  <c r="G229"/>
  <c r="G172"/>
  <c r="G161"/>
  <c r="G143"/>
  <c r="G111"/>
  <c r="G93"/>
  <c r="G71"/>
  <c r="G36"/>
  <c r="G18"/>
  <c r="G173" i="7" l="1"/>
  <c r="E560"/>
  <c r="G560"/>
  <c r="I560"/>
  <c r="E602"/>
  <c r="G597"/>
  <c r="G602" s="1"/>
  <c r="I602"/>
  <c r="G173" i="6"/>
  <c r="G248"/>
  <c r="G321"/>
  <c r="G412"/>
  <c r="G495"/>
  <c r="G550"/>
  <c r="G597"/>
  <c r="G560"/>
  <c r="G602"/>
  <c r="I595"/>
  <c r="E595"/>
  <c r="I587"/>
  <c r="E587"/>
  <c r="I580"/>
  <c r="E580"/>
  <c r="I573"/>
  <c r="E573"/>
  <c r="I557"/>
  <c r="E557"/>
  <c r="I549"/>
  <c r="E549"/>
  <c r="I532"/>
  <c r="E532"/>
  <c r="I524"/>
  <c r="E524"/>
  <c r="I494"/>
  <c r="E494"/>
  <c r="I485"/>
  <c r="E485"/>
  <c r="I480"/>
  <c r="E480"/>
  <c r="I467"/>
  <c r="E467"/>
  <c r="I455"/>
  <c r="E455"/>
  <c r="I447"/>
  <c r="E447"/>
  <c r="I440"/>
  <c r="E440"/>
  <c r="I411"/>
  <c r="E411"/>
  <c r="I403"/>
  <c r="E403"/>
  <c r="I393"/>
  <c r="E393"/>
  <c r="I363"/>
  <c r="E363"/>
  <c r="I352"/>
  <c r="E352"/>
  <c r="I330"/>
  <c r="E330"/>
  <c r="I306"/>
  <c r="E306"/>
  <c r="I279"/>
  <c r="E279"/>
  <c r="I269"/>
  <c r="E269"/>
  <c r="I258"/>
  <c r="E258"/>
  <c r="I247"/>
  <c r="E247"/>
  <c r="I234"/>
  <c r="E234"/>
  <c r="I229"/>
  <c r="E229"/>
  <c r="I172"/>
  <c r="E172"/>
  <c r="I161"/>
  <c r="E161"/>
  <c r="I143"/>
  <c r="E143"/>
  <c r="I111"/>
  <c r="E111"/>
  <c r="I93"/>
  <c r="E93"/>
  <c r="I71"/>
  <c r="E71"/>
  <c r="I36"/>
  <c r="E36"/>
  <c r="I18"/>
  <c r="E18"/>
  <c r="E173" l="1"/>
  <c r="I173"/>
  <c r="E248"/>
  <c r="I248"/>
  <c r="E321"/>
  <c r="I321"/>
  <c r="E412"/>
  <c r="I412"/>
  <c r="E495"/>
  <c r="I495"/>
  <c r="E550"/>
  <c r="I550"/>
  <c r="E597"/>
  <c r="I597"/>
  <c r="E560"/>
  <c r="I560"/>
  <c r="E602"/>
  <c r="I602"/>
</calcChain>
</file>

<file path=xl/sharedStrings.xml><?xml version="1.0" encoding="utf-8"?>
<sst xmlns="http://schemas.openxmlformats.org/spreadsheetml/2006/main" count="1093" uniqueCount="542">
  <si>
    <t>Index</t>
  </si>
  <si>
    <t>Expenditures</t>
  </si>
  <si>
    <t>Budget</t>
  </si>
  <si>
    <t>Gordon Ford College of Business</t>
  </si>
  <si>
    <t>Business Graduate Assistants</t>
  </si>
  <si>
    <t>Accounting</t>
  </si>
  <si>
    <t>Finance</t>
  </si>
  <si>
    <t>Economics</t>
  </si>
  <si>
    <t>Marketing</t>
  </si>
  <si>
    <t>Computer Information Systems</t>
  </si>
  <si>
    <t>Management</t>
  </si>
  <si>
    <t>Education Graduate Assistants</t>
  </si>
  <si>
    <t>AA - Improve Teacher Preparation IV</t>
  </si>
  <si>
    <t>Ed. Admin., Leadership &amp; Research</t>
  </si>
  <si>
    <t>Ed Leadership Doctoral Program</t>
  </si>
  <si>
    <t>Psychology</t>
  </si>
  <si>
    <t>Psychology Clinic</t>
  </si>
  <si>
    <t>Teacher Services</t>
  </si>
  <si>
    <t>Military Science</t>
  </si>
  <si>
    <t>Counseling and Student Affairs</t>
  </si>
  <si>
    <t>Kelly Autism Program</t>
  </si>
  <si>
    <t>Study Tour Program</t>
  </si>
  <si>
    <t>Potter College Graduate Assistants</t>
  </si>
  <si>
    <t>Potter College Student Support</t>
  </si>
  <si>
    <t>PD - Potter College</t>
  </si>
  <si>
    <t>Art</t>
  </si>
  <si>
    <t>AA - Art</t>
  </si>
  <si>
    <t>Communication</t>
  </si>
  <si>
    <t>English</t>
  </si>
  <si>
    <t>Modern Languages</t>
  </si>
  <si>
    <t>History</t>
  </si>
  <si>
    <t>Journalism &amp; Broadcasting</t>
  </si>
  <si>
    <t>21st Century Media - POD</t>
  </si>
  <si>
    <t>Image West Prof Services</t>
  </si>
  <si>
    <t>Music</t>
  </si>
  <si>
    <t>AA - Music</t>
  </si>
  <si>
    <t>Music Dept. Concert and Performance</t>
  </si>
  <si>
    <t>Marching Band</t>
  </si>
  <si>
    <t>Philosophy &amp; Religion</t>
  </si>
  <si>
    <t>Sociology</t>
  </si>
  <si>
    <t>Theatre &amp; Dance</t>
  </si>
  <si>
    <t>Political Science</t>
  </si>
  <si>
    <t>African American Studies</t>
  </si>
  <si>
    <t>AA - Government</t>
  </si>
  <si>
    <t>Folk Studies &amp; Anthropology</t>
  </si>
  <si>
    <t>Communication/Broadcasting ETV Lab</t>
  </si>
  <si>
    <t>Ogden College</t>
  </si>
  <si>
    <t>Ogden College Graduate Assistants</t>
  </si>
  <si>
    <t>AA - Women in Science &amp; Engineering</t>
  </si>
  <si>
    <t>Agriculture</t>
  </si>
  <si>
    <t>Agriculture Mechanics</t>
  </si>
  <si>
    <t>Biology</t>
  </si>
  <si>
    <t>Chemistry</t>
  </si>
  <si>
    <t>Geography &amp; Geology</t>
  </si>
  <si>
    <t>Architect &amp; Manufacturing Sciences</t>
  </si>
  <si>
    <t>AMS - Academic Excellence Projects</t>
  </si>
  <si>
    <t>Mathematics</t>
  </si>
  <si>
    <t>Physics &amp; Astronomy</t>
  </si>
  <si>
    <t>Computer Science</t>
  </si>
  <si>
    <t>Engineering</t>
  </si>
  <si>
    <t>AA - Engineering</t>
  </si>
  <si>
    <t>College of Health &amp; Human Services</t>
  </si>
  <si>
    <t>Consumer &amp; Family Sciences</t>
  </si>
  <si>
    <t>Hospitality Management Program</t>
  </si>
  <si>
    <t>Early Childhood Center, CEC</t>
  </si>
  <si>
    <t>CHHS Graduate Assistants</t>
  </si>
  <si>
    <t>AA - American Humanics</t>
  </si>
  <si>
    <t>Center for Gerontology</t>
  </si>
  <si>
    <t>Clinical Education Complex (CEC)</t>
  </si>
  <si>
    <t>Public Health</t>
  </si>
  <si>
    <t>Social Work</t>
  </si>
  <si>
    <t>Allied Health - Dental Hygiene</t>
  </si>
  <si>
    <t>Dental Hygiene Student Material</t>
  </si>
  <si>
    <t>Communication Disorders</t>
  </si>
  <si>
    <t>Extended Learning &amp; Outreach (DELO)</t>
  </si>
  <si>
    <t>Conferences &amp; Workshops - Budget</t>
  </si>
  <si>
    <t>Summer School</t>
  </si>
  <si>
    <t>Conference Center</t>
  </si>
  <si>
    <t>Distance Learning</t>
  </si>
  <si>
    <t>Cohort Programs</t>
  </si>
  <si>
    <t>Communication Disorders - NY</t>
  </si>
  <si>
    <t>Winter Session</t>
  </si>
  <si>
    <t>Dual Credit</t>
  </si>
  <si>
    <t>Healthcare Information Systems</t>
  </si>
  <si>
    <t>Rural Allied Health &amp; Nursing</t>
  </si>
  <si>
    <t>Health Sciences</t>
  </si>
  <si>
    <t>Liberal Arts &amp; Science</t>
  </si>
  <si>
    <t>Other General Academic Instruction</t>
  </si>
  <si>
    <t>Instruction Contingency</t>
  </si>
  <si>
    <t>AA - Provost</t>
  </si>
  <si>
    <t>Teaching &amp; Research Equipment</t>
  </si>
  <si>
    <t>Action Agenda Fund</t>
  </si>
  <si>
    <t>AA/PD - Academic Affairs</t>
  </si>
  <si>
    <t>AA - Women's Studies</t>
  </si>
  <si>
    <t>ASL Lab Program</t>
  </si>
  <si>
    <t>AA - Social Work</t>
  </si>
  <si>
    <t>Faculty Computer Replacement</t>
  </si>
  <si>
    <t>Student Technology</t>
  </si>
  <si>
    <t>Special Sessions Instruction</t>
  </si>
  <si>
    <t>Study Abroad - Field Experience</t>
  </si>
  <si>
    <t>Other Instruction</t>
  </si>
  <si>
    <t>Institutional Acquisitions</t>
  </si>
  <si>
    <t>Sponsored Programs - Instruction</t>
  </si>
  <si>
    <t>F&amp;A - Academic Affairs</t>
  </si>
  <si>
    <t>AA - Western Scholar</t>
  </si>
  <si>
    <t>Sponsored Programs - Research</t>
  </si>
  <si>
    <t>Graduate Student Research</t>
  </si>
  <si>
    <t>Faculty Research</t>
  </si>
  <si>
    <t>Robert Penn Warren Journal</t>
  </si>
  <si>
    <t>Victorian Newsletter</t>
  </si>
  <si>
    <t>Applied Research &amp; Technology - POD</t>
  </si>
  <si>
    <t>WATERS Lab</t>
  </si>
  <si>
    <t>Hoffman Institute - Prof Services</t>
  </si>
  <si>
    <t>Herd Assistance Prof Services</t>
  </si>
  <si>
    <t>Biotechnology Center Prof Services</t>
  </si>
  <si>
    <t>Biological Station Prof Services</t>
  </si>
  <si>
    <t>Combustion Lab Center Prof Services</t>
  </si>
  <si>
    <t>Cave &amp; Karst Center Prof Services</t>
  </si>
  <si>
    <t>Rural Health Institute</t>
  </si>
  <si>
    <t>Institute for Rural Health</t>
  </si>
  <si>
    <t>Scott Center Professional Services</t>
  </si>
  <si>
    <t>Community Service</t>
  </si>
  <si>
    <t>Center for Gifted Studies</t>
  </si>
  <si>
    <t>Center of Excellence</t>
  </si>
  <si>
    <t>Campus Cultural Enhancement</t>
  </si>
  <si>
    <t>Agricultural Exposition Center</t>
  </si>
  <si>
    <t>Coal Science Center</t>
  </si>
  <si>
    <t>Hardin Planetarium</t>
  </si>
  <si>
    <t>Water Resource Prof Services</t>
  </si>
  <si>
    <t>Camp Big Red</t>
  </si>
  <si>
    <t>Public Broadcasting Services</t>
  </si>
  <si>
    <t>Public Radio Services</t>
  </si>
  <si>
    <t>FM Radio Network</t>
  </si>
  <si>
    <t>Other Public Service</t>
  </si>
  <si>
    <t>Small Business Accelerator</t>
  </si>
  <si>
    <t>Sponsored Programs - Public Service</t>
  </si>
  <si>
    <t>Early Childhood Center (ECC)</t>
  </si>
  <si>
    <t>Child Care</t>
  </si>
  <si>
    <t>Arena Management</t>
  </si>
  <si>
    <t>Libraries</t>
  </si>
  <si>
    <t>Library Technical Services</t>
  </si>
  <si>
    <t>Library Public Services</t>
  </si>
  <si>
    <t>Library Special Collections</t>
  </si>
  <si>
    <t>Kentucky Library &amp; Museum</t>
  </si>
  <si>
    <t>Extended Campus Library Operations</t>
  </si>
  <si>
    <t>IT Academic Quality Support</t>
  </si>
  <si>
    <t>Academic Dept Computer Lab Support</t>
  </si>
  <si>
    <t>Museum and Galleries</t>
  </si>
  <si>
    <t>Museum Store</t>
  </si>
  <si>
    <t>Educational Media Services</t>
  </si>
  <si>
    <t>Educational Television Services</t>
  </si>
  <si>
    <t>ETV Proposed Programming</t>
  </si>
  <si>
    <t>Academic Technology</t>
  </si>
  <si>
    <t>Academic Computing</t>
  </si>
  <si>
    <t>Desktop Support</t>
  </si>
  <si>
    <t>Ancillary Support</t>
  </si>
  <si>
    <t>Farm</t>
  </si>
  <si>
    <t>Academic Administration</t>
  </si>
  <si>
    <t>Sponsored Programs</t>
  </si>
  <si>
    <t>F&amp;A - Sponsored Programs</t>
  </si>
  <si>
    <t>Office of Internationalization</t>
  </si>
  <si>
    <t>Learning Center</t>
  </si>
  <si>
    <t>Academic Transitions Program</t>
  </si>
  <si>
    <t>Dean Graduate Study</t>
  </si>
  <si>
    <t>Women's Studies Program</t>
  </si>
  <si>
    <t>Dean College of Education</t>
  </si>
  <si>
    <t>Dean Potter College</t>
  </si>
  <si>
    <t>Dean Ogden College</t>
  </si>
  <si>
    <t>Other Academic Support</t>
  </si>
  <si>
    <t>Academic Quality</t>
  </si>
  <si>
    <t>AA - FaCET</t>
  </si>
  <si>
    <t>F&amp;A - Incentive Fund</t>
  </si>
  <si>
    <t>F&amp;A - Intellectual Property</t>
  </si>
  <si>
    <t>Scholar Apartments</t>
  </si>
  <si>
    <t>Student Service Administration</t>
  </si>
  <si>
    <t>Commencement</t>
  </si>
  <si>
    <t>AA - Enrollment Management</t>
  </si>
  <si>
    <t>AA - ADA</t>
  </si>
  <si>
    <t>Student Spirit Groups</t>
  </si>
  <si>
    <t>Social and Cultural Development</t>
  </si>
  <si>
    <t>Student Publications</t>
  </si>
  <si>
    <t>College Heights Herald</t>
  </si>
  <si>
    <t>Talisman</t>
  </si>
  <si>
    <t>Forensics - POD</t>
  </si>
  <si>
    <t>Student Radio</t>
  </si>
  <si>
    <t>Western Players</t>
  </si>
  <si>
    <t>Play Production</t>
  </si>
  <si>
    <t>Ag Student Group Activities</t>
  </si>
  <si>
    <t>Student Government Association</t>
  </si>
  <si>
    <t>Student Activity, Org &amp; Leadership</t>
  </si>
  <si>
    <t>Greek Activities</t>
  </si>
  <si>
    <t>Intramural Sports Complex</t>
  </si>
  <si>
    <t>Intramural - Recreational Sports</t>
  </si>
  <si>
    <t>Pro-Shop/Outdoor Rental</t>
  </si>
  <si>
    <t>Health &amp; Fitness Lab</t>
  </si>
  <si>
    <t>Counseling and Career Guidance</t>
  </si>
  <si>
    <t>Career Services Center</t>
  </si>
  <si>
    <t>Financial Assistance Administration</t>
  </si>
  <si>
    <t>Student Financial Assistance</t>
  </si>
  <si>
    <t>Student Health Services</t>
  </si>
  <si>
    <t>Health Services</t>
  </si>
  <si>
    <t>Counseling &amp; Testing Center</t>
  </si>
  <si>
    <t>Intercollegiate Athletics</t>
  </si>
  <si>
    <t>Director of Athletics</t>
  </si>
  <si>
    <t>Athletics - CF</t>
  </si>
  <si>
    <t>Men's Football</t>
  </si>
  <si>
    <t>Men's Basketball</t>
  </si>
  <si>
    <t>Men's Baseball</t>
  </si>
  <si>
    <t>Men's Track &amp; Field</t>
  </si>
  <si>
    <t>Men's Tennis</t>
  </si>
  <si>
    <t>Men's Golf</t>
  </si>
  <si>
    <t>Men's Swimming</t>
  </si>
  <si>
    <t>Men's Soccer</t>
  </si>
  <si>
    <t>Women's Basketball</t>
  </si>
  <si>
    <t>Women's Golf</t>
  </si>
  <si>
    <t>Women's Tennis</t>
  </si>
  <si>
    <t>Women's Track &amp; Field</t>
  </si>
  <si>
    <t>Women's Volleyball</t>
  </si>
  <si>
    <t>Women's Swimming</t>
  </si>
  <si>
    <t>Women's Softball</t>
  </si>
  <si>
    <t>Women's Soccer</t>
  </si>
  <si>
    <t>Athletic Facilities</t>
  </si>
  <si>
    <t>Athletic Marketing</t>
  </si>
  <si>
    <t>Cheerleader/Topperettes</t>
  </si>
  <si>
    <t>Strength &amp; Conditioning</t>
  </si>
  <si>
    <t>Athletic Trainer</t>
  </si>
  <si>
    <t>Athletic Media Relations</t>
  </si>
  <si>
    <t>Diddle Arena/Parking Debt</t>
  </si>
  <si>
    <t>Athletic Concessions</t>
  </si>
  <si>
    <t>Student Recruitment Adm &amp; Records</t>
  </si>
  <si>
    <t>Enrollment Management</t>
  </si>
  <si>
    <t>Registrar's Office</t>
  </si>
  <si>
    <t>Undergraduate Catalog</t>
  </si>
  <si>
    <t>Admissions Office</t>
  </si>
  <si>
    <t>Office of Diversity Programs</t>
  </si>
  <si>
    <t>Other Student Services</t>
  </si>
  <si>
    <t>Quality Enhancement Plan</t>
  </si>
  <si>
    <t>Student Civic Engagement</t>
  </si>
  <si>
    <t>American Democracy Project (ADP)</t>
  </si>
  <si>
    <t>IT Help Desk Operations</t>
  </si>
  <si>
    <t>Testing Center</t>
  </si>
  <si>
    <t>Preston Center Special Events</t>
  </si>
  <si>
    <t>Executive Management</t>
  </si>
  <si>
    <t>Board of Regents</t>
  </si>
  <si>
    <t>President's Office</t>
  </si>
  <si>
    <t>President's Home</t>
  </si>
  <si>
    <t>President - CF</t>
  </si>
  <si>
    <t>Staff Council</t>
  </si>
  <si>
    <t>Provost/VP Academic Affairs</t>
  </si>
  <si>
    <t>Provost/VP Academic Affairs - CF</t>
  </si>
  <si>
    <t>University Senate</t>
  </si>
  <si>
    <t>Institutional Research</t>
  </si>
  <si>
    <t>VP for Information Technology</t>
  </si>
  <si>
    <t>IT Capital Projects</t>
  </si>
  <si>
    <t>VP Student Affairs</t>
  </si>
  <si>
    <t>VP Student Affairs - CF</t>
  </si>
  <si>
    <t>VP Institutional Advancement</t>
  </si>
  <si>
    <t>VP Institutional Advancement - CF</t>
  </si>
  <si>
    <t>General Counsel</t>
  </si>
  <si>
    <t>General Counsel - CF</t>
  </si>
  <si>
    <t>Fiscal Operations</t>
  </si>
  <si>
    <t>Internal Auditor</t>
  </si>
  <si>
    <t>General Administrative Services</t>
  </si>
  <si>
    <t>Equal Opportunity/504/ADA Comp</t>
  </si>
  <si>
    <t>Human Resources</t>
  </si>
  <si>
    <t>Parking and Transportation Fee</t>
  </si>
  <si>
    <t>Ticket Manager</t>
  </si>
  <si>
    <t>Logistical Services</t>
  </si>
  <si>
    <t>Purchasing and Accounts Payable</t>
  </si>
  <si>
    <t>Faculty House</t>
  </si>
  <si>
    <t>Police</t>
  </si>
  <si>
    <t>Transportation Services</t>
  </si>
  <si>
    <t>Transit Services</t>
  </si>
  <si>
    <t>Postal Services</t>
  </si>
  <si>
    <t>University Relations &amp; Development</t>
  </si>
  <si>
    <t>Development Major Gifts</t>
  </si>
  <si>
    <t>Alumni Relations</t>
  </si>
  <si>
    <t>Annual Fund</t>
  </si>
  <si>
    <t>Advancement Services</t>
  </si>
  <si>
    <t>Administrative Computing Support</t>
  </si>
  <si>
    <t>Admin. Systems and Applications</t>
  </si>
  <si>
    <t>Other Institutional Support</t>
  </si>
  <si>
    <t>Institutional Contingency</t>
  </si>
  <si>
    <t>General Institutional Expenses</t>
  </si>
  <si>
    <t>Bursar</t>
  </si>
  <si>
    <t>Women's Alliance</t>
  </si>
  <si>
    <t>Welcome Center</t>
  </si>
  <si>
    <t>Physical Plant Facilities</t>
  </si>
  <si>
    <t>Classroom Improvements</t>
  </si>
  <si>
    <t>Facilities Improvements Matching</t>
  </si>
  <si>
    <t>Farm Maintenance</t>
  </si>
  <si>
    <t>Network and Computing Support</t>
  </si>
  <si>
    <t>Parking Services</t>
  </si>
  <si>
    <t>Facilities Management</t>
  </si>
  <si>
    <t>Facilities Fiscal Services</t>
  </si>
  <si>
    <t>Building Services</t>
  </si>
  <si>
    <t>Maintenance Services</t>
  </si>
  <si>
    <t>Utilities</t>
  </si>
  <si>
    <t>Campus Services</t>
  </si>
  <si>
    <t>Stockroom Services</t>
  </si>
  <si>
    <t>Plant Operations</t>
  </si>
  <si>
    <t>Planning, Design &amp; Construction</t>
  </si>
  <si>
    <t>Scholarships</t>
  </si>
  <si>
    <t>Scholarships - Institutional</t>
  </si>
  <si>
    <t>Fellowships</t>
  </si>
  <si>
    <t>Other Student Financial Assistance</t>
  </si>
  <si>
    <t>America Reads</t>
  </si>
  <si>
    <t>KEES</t>
  </si>
  <si>
    <t>Teacher Scholarship Program</t>
  </si>
  <si>
    <t>College Access Programs</t>
  </si>
  <si>
    <t>NDSL University Contribution</t>
  </si>
  <si>
    <t>Principal &amp; Interest Agency Bonds</t>
  </si>
  <si>
    <t>Auxiliary Services</t>
  </si>
  <si>
    <t>University Centers</t>
  </si>
  <si>
    <t>Bookstore</t>
  </si>
  <si>
    <t>Printing Services</t>
  </si>
  <si>
    <t>Undistributed Food Services Expense</t>
  </si>
  <si>
    <t>Housing</t>
  </si>
  <si>
    <t>Student Television Services</t>
  </si>
  <si>
    <t>Residence Hall Internet Service</t>
  </si>
  <si>
    <t>Undistributed Housing Expense</t>
  </si>
  <si>
    <t>Housing &amp; Residence Life</t>
  </si>
  <si>
    <t>Garrett Conference Center</t>
  </si>
  <si>
    <t>Undistributed Centers</t>
  </si>
  <si>
    <t>Student Leadership</t>
  </si>
  <si>
    <t>Auxiliary Transfer</t>
  </si>
  <si>
    <t>EDUCATIONAL &amp; GENERAL</t>
  </si>
  <si>
    <t>INSTRUCTION</t>
  </si>
  <si>
    <t>Total Gordon Ford College of Business</t>
  </si>
  <si>
    <t>Total College of Education</t>
  </si>
  <si>
    <t>Total Potter College</t>
  </si>
  <si>
    <t>Total Ogden College</t>
  </si>
  <si>
    <t>Total College of Health &amp; Human Services</t>
  </si>
  <si>
    <t>Total Extended Learning &amp; Outreach (DELO)</t>
  </si>
  <si>
    <t>Total Other General Academic Instruction</t>
  </si>
  <si>
    <t>Total Other Instruction</t>
  </si>
  <si>
    <t>Total Community Service</t>
  </si>
  <si>
    <t>Total Public Broadcasting Services</t>
  </si>
  <si>
    <t>Total Other Public Service</t>
  </si>
  <si>
    <t>Total Educational Media Services</t>
  </si>
  <si>
    <t>Total Academic Computing</t>
  </si>
  <si>
    <t>Total Academic Administration</t>
  </si>
  <si>
    <t>Total Other Academic Support</t>
  </si>
  <si>
    <t>Total Student Service Administration</t>
  </si>
  <si>
    <t>Total Social and Cultural Development</t>
  </si>
  <si>
    <t>Total Student Health Services</t>
  </si>
  <si>
    <t>Total Intercollegiate Athletics</t>
  </si>
  <si>
    <t>Total Student Recruitment Adm &amp; Records</t>
  </si>
  <si>
    <t>Total Other Student Services</t>
  </si>
  <si>
    <t>Total Executive Management</t>
  </si>
  <si>
    <t>Total Fiscal Operations</t>
  </si>
  <si>
    <t>Total General Administrative Services</t>
  </si>
  <si>
    <t>Total Logistical Services</t>
  </si>
  <si>
    <t>Total University Relations &amp; Development</t>
  </si>
  <si>
    <t>Total Other Institutional Support</t>
  </si>
  <si>
    <t>Total Scholarships</t>
  </si>
  <si>
    <t>Total Other Student Financial Assistance</t>
  </si>
  <si>
    <t xml:space="preserve"> TOTAL EDUCATIONAL &amp; GENERAL</t>
  </si>
  <si>
    <t>AUXILIARY ENTERPRISES</t>
  </si>
  <si>
    <t>Total Auxiliary Services</t>
  </si>
  <si>
    <t>Total Housing</t>
  </si>
  <si>
    <t>Total University Centers</t>
  </si>
  <si>
    <t>Total Auxiliary Transfer</t>
  </si>
  <si>
    <t>TOTAL AUXILIARY ENTERPRISES</t>
  </si>
  <si>
    <t>TOTAL CURRENT FUNDS EXPENDITURES</t>
  </si>
  <si>
    <t xml:space="preserve">  AND MANDATORY TRANSFERS</t>
  </si>
  <si>
    <t>TOTAL INSTRUCTION</t>
  </si>
  <si>
    <t>RESEARCH</t>
  </si>
  <si>
    <t>TOTAL RESEARCH</t>
  </si>
  <si>
    <t>PUBLIC SERVICE</t>
  </si>
  <si>
    <t>TOTAL PUBLIC SERVICE</t>
  </si>
  <si>
    <t>LIBRARY</t>
  </si>
  <si>
    <t>TOTAL LIBRARY</t>
  </si>
  <si>
    <t>ACADEMIC SUPPORT</t>
  </si>
  <si>
    <t>TOTAL ACADEMIC SUPPORT</t>
  </si>
  <si>
    <t>STUDENT SERVICES</t>
  </si>
  <si>
    <t>TOTAL STUDENT SERVICES</t>
  </si>
  <si>
    <t>INSTITUTIONAL SUPPORT</t>
  </si>
  <si>
    <t>TOTAL INSTITUTIONAL SUPPORT</t>
  </si>
  <si>
    <t>OPERATION AND MAINTENANCE OF PLANT</t>
  </si>
  <si>
    <t>TOTAL OPERATION AND MAINTENANCE OF PLANT</t>
  </si>
  <si>
    <t>STUDENT FINANCIAL AID</t>
  </si>
  <si>
    <t>TOTAL STUDENT FINANCIAL AID</t>
  </si>
  <si>
    <t>MANDATORY TRANSFER/E&amp;G</t>
  </si>
  <si>
    <t>TOTAL MANDATORY TRANSFER/E&amp;G</t>
  </si>
  <si>
    <t>EXPENDITURE SUMMARY BY PCS</t>
  </si>
  <si>
    <t>Graduate Assistantships</t>
  </si>
  <si>
    <t>Potter College of Arts and Letters</t>
  </si>
  <si>
    <t>AA - Potter College of Arts &amp; Letters</t>
  </si>
  <si>
    <t>AA/PD - Potter College of Arts &amp; Letters</t>
  </si>
  <si>
    <t>Gen Ed Coord/Potter Col Arts &amp; Letters Assessment</t>
  </si>
  <si>
    <t>AA - College of Health &amp; Human Services</t>
  </si>
  <si>
    <t>AA/PD - College of Health &amp; Human Services</t>
  </si>
  <si>
    <t>Architecture &amp; Manufacturing Prof Services</t>
  </si>
  <si>
    <t>Electrical Engineering Services Center</t>
  </si>
  <si>
    <t>Mechanical Engineering Services Center</t>
  </si>
  <si>
    <t>Academy of Math and Science in Kentucky</t>
  </si>
  <si>
    <t>Kentucky EMS Academy</t>
  </si>
  <si>
    <t>Applied Physics Institute - Prof Services POD</t>
  </si>
  <si>
    <t>IT Acad Quality Software &amp; Hardware Support</t>
  </si>
  <si>
    <t>Faculty Center for Excellence Teaching</t>
  </si>
  <si>
    <t>Research &amp; Economic Development</t>
  </si>
  <si>
    <t>Academic Advising and Retention Center</t>
  </si>
  <si>
    <t>Dean College of Health &amp; Human Services</t>
  </si>
  <si>
    <t>Kentucky Equal Opportunity</t>
  </si>
  <si>
    <t>Scholarships - Mandated</t>
  </si>
  <si>
    <t>Early Childhood Development</t>
  </si>
  <si>
    <t>Principal &amp; Interest Educational Plant</t>
  </si>
  <si>
    <t>College of Education &amp; Behavioral Science</t>
  </si>
  <si>
    <t>AA - Gordon Ford College of Business</t>
  </si>
  <si>
    <t>AA/PD - Gordon Ford College of Business</t>
  </si>
  <si>
    <t>2008-09</t>
  </si>
  <si>
    <t>Professional MBA Program</t>
  </si>
  <si>
    <t>Fine Arts Center Galleries</t>
  </si>
  <si>
    <t>Leadership Studies</t>
  </si>
  <si>
    <t>High School Media Institute</t>
  </si>
  <si>
    <t>AA - Geog Info Systems Prof Service</t>
  </si>
  <si>
    <t>Architect &amp; Manufacturing Services</t>
  </si>
  <si>
    <t>School of Nursing</t>
  </si>
  <si>
    <t>WKU - Glasgow</t>
  </si>
  <si>
    <t>WKU - Owensboro</t>
  </si>
  <si>
    <t>DELO - Risk/Opportunity</t>
  </si>
  <si>
    <t>Radcliff Regional Educational &amp; Development Ctr</t>
  </si>
  <si>
    <t>Business Sciences</t>
  </si>
  <si>
    <t>Assessment</t>
  </si>
  <si>
    <t>University Experience</t>
  </si>
  <si>
    <t>Center for Entrepreneurship/Innovation</t>
  </si>
  <si>
    <t>Biological Station Royalties</t>
  </si>
  <si>
    <t>Kentucky Climate Center Prof Services</t>
  </si>
  <si>
    <t>WKU ALIVE Center for Community Partnerships</t>
  </si>
  <si>
    <t>Family Counseling Clinic</t>
  </si>
  <si>
    <t>Geographic Info Systems Prof Services</t>
  </si>
  <si>
    <t>International Student &amp; Scholar Services</t>
  </si>
  <si>
    <t>Study Abroad ID</t>
  </si>
  <si>
    <t>WKU Faculty Exchange</t>
  </si>
  <si>
    <t>Chief Diversity Officer</t>
  </si>
  <si>
    <t>Dean University College</t>
  </si>
  <si>
    <t>Student Disability Services</t>
  </si>
  <si>
    <t>Employee Wellness</t>
  </si>
  <si>
    <t>VP for Finance &amp; Administration</t>
  </si>
  <si>
    <t>VP for Finance &amp; Administration - CF</t>
  </si>
  <si>
    <t>VP for Campus Services and Facilities</t>
  </si>
  <si>
    <t>Campus Communication &amp; Security</t>
  </si>
  <si>
    <t>Capital Campaign &amp; Fundraising</t>
  </si>
  <si>
    <t>Vehicle Replacement</t>
  </si>
  <si>
    <t>Challenge Course</t>
  </si>
  <si>
    <t>Scholarships - Departmental</t>
  </si>
  <si>
    <t>Printing Services - Student Copy Center</t>
  </si>
  <si>
    <t>Food &amp; Beverage Vending</t>
  </si>
  <si>
    <t>ID Center</t>
  </si>
  <si>
    <t>VP for Public Affairs</t>
  </si>
  <si>
    <t>VP for Public Affairs - CF</t>
  </si>
  <si>
    <t>Environment, Health &amp; Safety</t>
  </si>
  <si>
    <t>Total Administrative Computing Support</t>
  </si>
  <si>
    <t>Campus Activity Board</t>
  </si>
  <si>
    <t>Honors College</t>
  </si>
  <si>
    <t>2009-10</t>
  </si>
  <si>
    <t>Office of the Chief Financial Officer</t>
  </si>
  <si>
    <t>VP for Research - CF</t>
  </si>
  <si>
    <t>University College</t>
  </si>
  <si>
    <t>Total University College</t>
  </si>
  <si>
    <t>Honors - Harlaxton</t>
  </si>
  <si>
    <t>Student Research Council</t>
  </si>
  <si>
    <t>IT Electronic Software Distribution</t>
  </si>
  <si>
    <t>VP for Campus Services and Facilities - CF</t>
  </si>
  <si>
    <t>Students in Free Enterprise (SIFE)</t>
  </si>
  <si>
    <t>Media Continuing Ed Institute</t>
  </si>
  <si>
    <t>Auxiliary Services Administration</t>
  </si>
  <si>
    <t>Food Service - Capital</t>
  </si>
  <si>
    <t>Budget Reduction Reserve</t>
  </si>
  <si>
    <t>AA - Theatre &amp; Dance</t>
  </si>
  <si>
    <t>Independent Learning</t>
  </si>
  <si>
    <t>Parent &amp; Family Weekend</t>
  </si>
  <si>
    <t>PEP/Constitution Week</t>
  </si>
  <si>
    <t>Work Study - Federal  Off Campus</t>
  </si>
  <si>
    <t>Computer Science - Community Resource</t>
  </si>
  <si>
    <t>Leaf Composting - Scholarships</t>
  </si>
  <si>
    <t>Instructional Activities - Misc</t>
  </si>
  <si>
    <t>Restricted Budget - Instruction</t>
  </si>
  <si>
    <t>Sponsored Prog - Research (ARTP-POD)</t>
  </si>
  <si>
    <t>Restricted Budget - Research</t>
  </si>
  <si>
    <t>Restricted Budget - Public Service</t>
  </si>
  <si>
    <t>Staff Benefits - Undistributed</t>
  </si>
  <si>
    <t>Fellowships - Institutional</t>
  </si>
  <si>
    <t>Restricted Budget - Student Financial Aid</t>
  </si>
  <si>
    <t>Princ/Int H&amp;D - University Center</t>
  </si>
  <si>
    <t>Princ/Int H&amp;D - Food Serv</t>
  </si>
  <si>
    <t>2010-11</t>
  </si>
  <si>
    <t>WKU - Elizabethtown/Radcliff/Fort Knox</t>
  </si>
  <si>
    <t>Regional Campus Support</t>
  </si>
  <si>
    <t>Public Affairs</t>
  </si>
  <si>
    <t>Campus &amp; Community Events</t>
  </si>
  <si>
    <t>Campus &amp; Community Events - Institutional</t>
  </si>
  <si>
    <t>Ceremonies &amp; Special Events</t>
  </si>
  <si>
    <t>School of Teacher Education</t>
  </si>
  <si>
    <t>Office of Scholar Development</t>
  </si>
  <si>
    <t>AA - Commonwealth School - The Learning Center</t>
  </si>
  <si>
    <t>AA/PD - Commonwealth School</t>
  </si>
  <si>
    <t>Academic Support, Commonwealth School</t>
  </si>
  <si>
    <t>Center for Research &amp; Development Operations</t>
  </si>
  <si>
    <t>The Center for R&amp;D</t>
  </si>
  <si>
    <t>Chief Diversity Officer - CF</t>
  </si>
  <si>
    <t>Journalism Academic Excellence Projects</t>
  </si>
  <si>
    <t>Study Abroad</t>
  </si>
  <si>
    <t>Provost Emeritus</t>
  </si>
  <si>
    <t>WKU Center for Literacy</t>
  </si>
  <si>
    <t>Cyber Defense Lab Prof Services</t>
  </si>
  <si>
    <t>Kelly Autism Program - Owensboro</t>
  </si>
  <si>
    <t>Greenhouse - Floriculture</t>
  </si>
  <si>
    <t>Family Resource Program</t>
  </si>
  <si>
    <t>CEBS, LME &amp; LTCY Summer Conference</t>
  </si>
  <si>
    <t>Institute for Citizenship &amp; Social Responsibility</t>
  </si>
  <si>
    <t>IT Video Surveillance</t>
  </si>
  <si>
    <t>WKU - Glasgow Facilities &amp; Grounds</t>
  </si>
  <si>
    <t>WKU - Owensboro Facilities &amp; Grounds</t>
  </si>
  <si>
    <t>Conservation Resource Program</t>
  </si>
  <si>
    <t>SMART Grant 2010-11</t>
  </si>
  <si>
    <t>FAC Grant 2010-11</t>
  </si>
  <si>
    <t>SEOG  2010-11</t>
  </si>
  <si>
    <t>PELL Grants 2010-11</t>
  </si>
  <si>
    <t>AA - College of Education &amp; Behavioral Sciences</t>
  </si>
  <si>
    <t>AA/PD - College of Education &amp; Behavioral Sciences</t>
  </si>
  <si>
    <t>AA - CEBS - Recruitment &amp; Retention (04)</t>
  </si>
  <si>
    <t>AA - Ogden College of Science &amp; Engineering</t>
  </si>
  <si>
    <t>AA/PD - Ogden College of Science &amp; Engineering</t>
  </si>
  <si>
    <t>Kinesiology, Recreation, &amp; Sport</t>
  </si>
  <si>
    <t>Comm Tech - Interactive Video Services</t>
  </si>
  <si>
    <t>Ag Research &amp; Ed Complex Prof Services</t>
  </si>
  <si>
    <t>Center for Environmental Education &amp; Sustainability</t>
  </si>
  <si>
    <t>Comm Tech - Classroom Technology</t>
  </si>
  <si>
    <t>Dean Gordon Ford College of Business</t>
  </si>
  <si>
    <t>Director, Commonwealth School</t>
  </si>
  <si>
    <t>Athletics - Game Guarantees</t>
  </si>
  <si>
    <t>VP Information Technology - CF</t>
  </si>
  <si>
    <t>Comm Tech - Student Telephone Services</t>
  </si>
  <si>
    <t>Communication Technologies</t>
  </si>
  <si>
    <t>Comm Tech - Cabling</t>
  </si>
  <si>
    <t>Comm Tech - Digital Signage</t>
  </si>
  <si>
    <t>Added 240601 &amp; 240801 to this index</t>
  </si>
  <si>
    <t>Added $38 to column G to make entire 09/10 budget come to the nearest 100th</t>
  </si>
  <si>
    <t>Need to change FOAPAL during FY11</t>
  </si>
  <si>
    <t>Revised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</si>
</sst>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0"/>
      <color indexed="8"/>
      <name val="ARIAL"/>
      <charset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3" fontId="3" fillId="0" borderId="0" applyFont="0" applyFill="0" applyBorder="0" applyAlignment="0" applyProtection="0">
      <alignment vertical="top"/>
    </xf>
  </cellStyleXfs>
  <cellXfs count="30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43" fontId="2" fillId="0" borderId="0" xfId="1" applyFont="1">
      <alignment vertical="top"/>
    </xf>
    <xf numFmtId="164" fontId="1" fillId="0" borderId="0" xfId="1" applyNumberFormat="1" applyFont="1">
      <alignment vertical="top"/>
    </xf>
    <xf numFmtId="164" fontId="2" fillId="0" borderId="0" xfId="1" applyNumberFormat="1" applyFont="1">
      <alignment vertical="top"/>
    </xf>
    <xf numFmtId="164" fontId="1" fillId="0" borderId="0" xfId="0" applyNumberFormat="1" applyFont="1">
      <alignment vertical="top"/>
    </xf>
    <xf numFmtId="164" fontId="2" fillId="0" borderId="0" xfId="0" applyNumberFormat="1" applyFont="1">
      <alignment vertical="top"/>
    </xf>
    <xf numFmtId="0" fontId="2" fillId="0" borderId="0" xfId="0" applyFont="1" applyBorder="1">
      <alignment vertical="top"/>
    </xf>
    <xf numFmtId="0" fontId="2" fillId="0" borderId="0" xfId="0" applyFont="1" applyBorder="1" applyAlignment="1">
      <alignment horizontal="right" vertical="top"/>
    </xf>
    <xf numFmtId="164" fontId="2" fillId="0" borderId="0" xfId="1" applyNumberFormat="1" applyFont="1" applyBorder="1" applyAlignment="1">
      <alignment horizontal="right" vertical="top"/>
    </xf>
    <xf numFmtId="0" fontId="2" fillId="0" borderId="1" xfId="0" applyFont="1" applyBorder="1">
      <alignment vertical="top"/>
    </xf>
    <xf numFmtId="0" fontId="2" fillId="0" borderId="1" xfId="0" applyFont="1" applyBorder="1" applyAlignment="1">
      <alignment horizontal="right" vertical="top"/>
    </xf>
    <xf numFmtId="164" fontId="2" fillId="0" borderId="0" xfId="1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64" fontId="2" fillId="0" borderId="1" xfId="1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64" fontId="1" fillId="0" borderId="0" xfId="1" applyNumberFormat="1" applyFont="1" applyFill="1">
      <alignment vertical="top"/>
    </xf>
    <xf numFmtId="0" fontId="2" fillId="0" borderId="0" xfId="0" applyFont="1" applyFill="1">
      <alignment vertical="top"/>
    </xf>
    <xf numFmtId="0" fontId="1" fillId="0" borderId="0" xfId="0" applyFont="1" applyFill="1">
      <alignment vertical="top"/>
    </xf>
    <xf numFmtId="164" fontId="2" fillId="0" borderId="0" xfId="1" applyNumberFormat="1" applyFont="1" applyFill="1" applyAlignment="1">
      <alignment horizontal="center" vertical="top"/>
    </xf>
    <xf numFmtId="164" fontId="2" fillId="0" borderId="1" xfId="1" applyNumberFormat="1" applyFont="1" applyFill="1" applyBorder="1" applyAlignment="1">
      <alignment horizontal="center" vertical="top"/>
    </xf>
    <xf numFmtId="164" fontId="2" fillId="0" borderId="0" xfId="1" applyNumberFormat="1" applyFont="1" applyFill="1" applyBorder="1" applyAlignment="1">
      <alignment horizontal="right" vertical="top"/>
    </xf>
    <xf numFmtId="0" fontId="1" fillId="0" borderId="0" xfId="0" applyNumberFormat="1" applyFont="1">
      <alignment vertical="top"/>
    </xf>
    <xf numFmtId="0" fontId="1" fillId="0" borderId="0" xfId="0" quotePrefix="1" applyNumberFormat="1" applyFont="1">
      <alignment vertical="top"/>
    </xf>
    <xf numFmtId="0" fontId="1" fillId="0" borderId="0" xfId="0" quotePrefix="1" applyNumberFormat="1" applyFont="1" applyFill="1">
      <alignment vertical="top"/>
    </xf>
    <xf numFmtId="0" fontId="1" fillId="0" borderId="0" xfId="0" applyFont="1" applyFill="1">
      <alignment vertical="top"/>
    </xf>
    <xf numFmtId="0" fontId="1" fillId="0" borderId="0" xfId="0" applyNumberFormat="1" applyFont="1" applyFill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02"/>
  <sheetViews>
    <sheetView tabSelected="1" workbookViewId="0"/>
  </sheetViews>
  <sheetFormatPr defaultRowHeight="12.75"/>
  <cols>
    <col min="1" max="1" width="2" style="1" customWidth="1"/>
    <col min="2" max="2" width="41.7109375" style="1" customWidth="1"/>
    <col min="3" max="3" width="6.140625" style="1" bestFit="1" customWidth="1"/>
    <col min="4" max="4" width="1.7109375" style="1" customWidth="1"/>
    <col min="5" max="5" width="11.7109375" style="6" customWidth="1"/>
    <col min="6" max="6" width="1.7109375" style="1" customWidth="1"/>
    <col min="7" max="7" width="11.7109375" style="19" customWidth="1"/>
    <col min="8" max="8" width="1.7109375" style="1" customWidth="1"/>
    <col min="9" max="9" width="11.7109375" style="6" customWidth="1"/>
    <col min="10" max="10" width="10" style="1" bestFit="1" customWidth="1"/>
    <col min="11" max="16384" width="9.140625" style="1"/>
  </cols>
  <sheetData>
    <row r="1" spans="1:9" s="2" customFormat="1">
      <c r="C1" s="3"/>
      <c r="D1" s="3"/>
      <c r="E1" s="15"/>
      <c r="F1" s="16"/>
      <c r="G1" s="22" t="s">
        <v>541</v>
      </c>
      <c r="H1" s="16"/>
      <c r="I1" s="15"/>
    </row>
    <row r="2" spans="1:9" s="2" customFormat="1">
      <c r="C2" s="3"/>
      <c r="D2" s="3"/>
      <c r="E2" s="15" t="s">
        <v>411</v>
      </c>
      <c r="F2" s="16"/>
      <c r="G2" s="22" t="s">
        <v>456</v>
      </c>
      <c r="H2" s="16"/>
      <c r="I2" s="15" t="s">
        <v>487</v>
      </c>
    </row>
    <row r="3" spans="1:9" s="2" customFormat="1">
      <c r="A3" s="13" t="s">
        <v>385</v>
      </c>
      <c r="B3" s="13"/>
      <c r="C3" s="18" t="s">
        <v>0</v>
      </c>
      <c r="D3" s="14"/>
      <c r="E3" s="17" t="s">
        <v>1</v>
      </c>
      <c r="F3" s="18"/>
      <c r="G3" s="23" t="s">
        <v>2</v>
      </c>
      <c r="H3" s="18"/>
      <c r="I3" s="17" t="s">
        <v>2</v>
      </c>
    </row>
    <row r="4" spans="1:9" s="2" customFormat="1" ht="9" customHeight="1">
      <c r="A4" s="10"/>
      <c r="B4" s="10"/>
      <c r="C4" s="11"/>
      <c r="D4" s="11"/>
      <c r="E4" s="12"/>
      <c r="F4" s="11"/>
      <c r="G4" s="24"/>
      <c r="H4" s="11"/>
      <c r="I4" s="12"/>
    </row>
    <row r="5" spans="1:9">
      <c r="A5" s="2" t="s">
        <v>326</v>
      </c>
    </row>
    <row r="6" spans="1:9">
      <c r="A6" s="2" t="s">
        <v>327</v>
      </c>
    </row>
    <row r="7" spans="1:9">
      <c r="A7" s="2" t="s">
        <v>3</v>
      </c>
    </row>
    <row r="8" spans="1:9">
      <c r="B8" s="1" t="s">
        <v>4</v>
      </c>
      <c r="C8" s="25">
        <v>230013</v>
      </c>
      <c r="E8" s="6">
        <v>146685.13</v>
      </c>
      <c r="G8" s="6">
        <v>80965.259999999995</v>
      </c>
      <c r="I8" s="6">
        <v>80965.259999999995</v>
      </c>
    </row>
    <row r="9" spans="1:9">
      <c r="B9" s="1" t="s">
        <v>409</v>
      </c>
      <c r="C9" s="25">
        <v>230015</v>
      </c>
      <c r="E9" s="6">
        <v>2734.08</v>
      </c>
      <c r="G9" s="6">
        <v>1500</v>
      </c>
      <c r="I9" s="6">
        <v>1500</v>
      </c>
    </row>
    <row r="10" spans="1:9">
      <c r="B10" s="1" t="s">
        <v>410</v>
      </c>
      <c r="C10" s="25">
        <v>230016</v>
      </c>
      <c r="E10" s="6">
        <v>6028.8</v>
      </c>
      <c r="G10" s="6">
        <v>5887</v>
      </c>
      <c r="I10" s="6">
        <v>5887</v>
      </c>
    </row>
    <row r="11" spans="1:9">
      <c r="B11" s="1" t="s">
        <v>412</v>
      </c>
      <c r="C11" s="26">
        <v>230019</v>
      </c>
      <c r="E11" s="6">
        <v>84040.86</v>
      </c>
      <c r="G11" s="6">
        <v>355137</v>
      </c>
      <c r="I11" s="6">
        <v>0</v>
      </c>
    </row>
    <row r="12" spans="1:9">
      <c r="B12" s="1" t="s">
        <v>5</v>
      </c>
      <c r="C12" s="25">
        <v>230101</v>
      </c>
      <c r="E12" s="6">
        <v>1609938.83</v>
      </c>
      <c r="G12" s="6">
        <v>1582700.32</v>
      </c>
      <c r="I12" s="6">
        <v>1593475.91</v>
      </c>
    </row>
    <row r="13" spans="1:9">
      <c r="B13" s="1" t="s">
        <v>6</v>
      </c>
      <c r="C13" s="25">
        <v>230102</v>
      </c>
      <c r="E13" s="6">
        <v>1010561.24</v>
      </c>
      <c r="G13" s="6">
        <v>901525.58</v>
      </c>
      <c r="I13" s="6">
        <v>891443.17</v>
      </c>
    </row>
    <row r="14" spans="1:9">
      <c r="B14" s="1" t="s">
        <v>7</v>
      </c>
      <c r="C14" s="25">
        <v>230201</v>
      </c>
      <c r="E14" s="6">
        <v>1992025.38</v>
      </c>
      <c r="G14" s="6">
        <v>1862812.24</v>
      </c>
      <c r="I14" s="6">
        <v>1890702.03</v>
      </c>
    </row>
    <row r="15" spans="1:9">
      <c r="B15" s="1" t="s">
        <v>8</v>
      </c>
      <c r="C15" s="25">
        <v>230202</v>
      </c>
      <c r="E15" s="6">
        <v>1287659.28</v>
      </c>
      <c r="G15" s="6">
        <v>1329926.23</v>
      </c>
      <c r="I15" s="6">
        <v>1345274.51</v>
      </c>
    </row>
    <row r="16" spans="1:9">
      <c r="B16" s="1" t="s">
        <v>9</v>
      </c>
      <c r="C16" s="25">
        <v>230301</v>
      </c>
      <c r="E16" s="6">
        <v>1435362.7</v>
      </c>
      <c r="G16" s="6">
        <v>1252746.3400000001</v>
      </c>
      <c r="I16" s="6">
        <v>1300324.3799999999</v>
      </c>
    </row>
    <row r="17" spans="1:9">
      <c r="B17" s="1" t="s">
        <v>10</v>
      </c>
      <c r="C17" s="25">
        <v>230302</v>
      </c>
      <c r="E17" s="6">
        <v>1858603.24</v>
      </c>
      <c r="G17" s="6">
        <v>1911131.52</v>
      </c>
      <c r="I17" s="6">
        <v>1973358.95</v>
      </c>
    </row>
    <row r="18" spans="1:9">
      <c r="A18" s="1" t="s">
        <v>328</v>
      </c>
      <c r="E18" s="6">
        <f>SUM(E8:E17)</f>
        <v>9433639.540000001</v>
      </c>
      <c r="G18" s="6">
        <f>SUM(G8:G17)</f>
        <v>9284331.4900000002</v>
      </c>
      <c r="I18" s="6">
        <f>SUM(I8:I17)</f>
        <v>9082931.209999999</v>
      </c>
    </row>
    <row r="19" spans="1:9" ht="9" customHeight="1">
      <c r="G19" s="6"/>
    </row>
    <row r="20" spans="1:9">
      <c r="A20" s="2" t="s">
        <v>408</v>
      </c>
      <c r="G20" s="6"/>
    </row>
    <row r="21" spans="1:9">
      <c r="B21" s="1" t="s">
        <v>11</v>
      </c>
      <c r="C21" s="25">
        <v>240103</v>
      </c>
      <c r="E21" s="6">
        <v>393813.17</v>
      </c>
      <c r="G21" s="6">
        <v>277002.58</v>
      </c>
      <c r="I21" s="6">
        <v>277002.58</v>
      </c>
    </row>
    <row r="22" spans="1:9">
      <c r="B22" s="1" t="s">
        <v>520</v>
      </c>
      <c r="C22" s="25">
        <v>240151</v>
      </c>
      <c r="E22" s="6">
        <v>1534.33</v>
      </c>
      <c r="G22" s="6">
        <v>1500</v>
      </c>
      <c r="I22" s="6">
        <v>1500</v>
      </c>
    </row>
    <row r="23" spans="1:9">
      <c r="B23" s="1" t="s">
        <v>521</v>
      </c>
      <c r="C23" s="25">
        <v>240152</v>
      </c>
      <c r="E23" s="6">
        <v>7048.66</v>
      </c>
      <c r="G23" s="6">
        <v>8522</v>
      </c>
      <c r="I23" s="6">
        <v>8522</v>
      </c>
    </row>
    <row r="24" spans="1:9" s="28" customFormat="1">
      <c r="B24" s="28" t="s">
        <v>504</v>
      </c>
      <c r="C24" s="29">
        <v>240157</v>
      </c>
      <c r="E24" s="19">
        <v>0</v>
      </c>
      <c r="G24" s="19">
        <v>0</v>
      </c>
      <c r="I24" s="19">
        <v>299921.14</v>
      </c>
    </row>
    <row r="25" spans="1:9">
      <c r="B25" s="1" t="s">
        <v>12</v>
      </c>
      <c r="C25" s="25">
        <v>240158</v>
      </c>
      <c r="E25" s="6">
        <v>0</v>
      </c>
      <c r="G25" s="6">
        <v>679.88</v>
      </c>
      <c r="I25" s="6">
        <v>679.88</v>
      </c>
    </row>
    <row r="26" spans="1:9">
      <c r="B26" s="1" t="s">
        <v>522</v>
      </c>
      <c r="C26" s="25">
        <v>240159</v>
      </c>
      <c r="E26" s="6">
        <v>286354.46000000002</v>
      </c>
      <c r="G26" s="6">
        <v>369696.62</v>
      </c>
      <c r="I26" s="6">
        <v>369696.62</v>
      </c>
    </row>
    <row r="27" spans="1:9">
      <c r="B27" s="1" t="s">
        <v>13</v>
      </c>
      <c r="C27" s="25">
        <v>240201</v>
      </c>
      <c r="E27" s="6">
        <v>968578.69</v>
      </c>
      <c r="G27" s="6">
        <v>1119077.95</v>
      </c>
      <c r="I27" s="6">
        <v>1321443.6000000001</v>
      </c>
    </row>
    <row r="28" spans="1:9">
      <c r="B28" s="1" t="s">
        <v>14</v>
      </c>
      <c r="C28" s="25">
        <v>240220</v>
      </c>
      <c r="E28" s="6">
        <v>186055.45</v>
      </c>
      <c r="G28" s="6">
        <v>746339.81</v>
      </c>
      <c r="I28" s="6">
        <v>1010925.66</v>
      </c>
    </row>
    <row r="29" spans="1:9">
      <c r="B29" s="1" t="s">
        <v>15</v>
      </c>
      <c r="C29" s="25">
        <v>240501</v>
      </c>
      <c r="E29" s="6">
        <v>2685651.47</v>
      </c>
      <c r="G29" s="6">
        <v>2805723.31</v>
      </c>
      <c r="I29" s="6">
        <v>2883042.8</v>
      </c>
    </row>
    <row r="30" spans="1:9">
      <c r="B30" s="1" t="s">
        <v>16</v>
      </c>
      <c r="C30" s="25">
        <v>240504</v>
      </c>
      <c r="E30" s="6">
        <v>2889.26</v>
      </c>
      <c r="G30" s="6">
        <v>2000</v>
      </c>
      <c r="I30" s="6">
        <v>3000</v>
      </c>
    </row>
    <row r="31" spans="1:9" s="28" customFormat="1">
      <c r="B31" s="28" t="s">
        <v>505</v>
      </c>
      <c r="C31" s="29">
        <v>240807</v>
      </c>
      <c r="E31" s="19">
        <v>0</v>
      </c>
      <c r="G31" s="19">
        <v>0</v>
      </c>
      <c r="I31" s="19">
        <v>10000</v>
      </c>
    </row>
    <row r="32" spans="1:9">
      <c r="B32" s="1" t="s">
        <v>17</v>
      </c>
      <c r="C32" s="25">
        <v>240901</v>
      </c>
      <c r="E32" s="6">
        <v>658894.68000000005</v>
      </c>
      <c r="G32" s="6">
        <v>583825.57999999996</v>
      </c>
      <c r="I32" s="6">
        <v>610143.32999999996</v>
      </c>
    </row>
    <row r="33" spans="1:9">
      <c r="B33" s="1" t="s">
        <v>18</v>
      </c>
      <c r="C33" s="25">
        <v>241001</v>
      </c>
      <c r="E33" s="6">
        <v>80618.490000000005</v>
      </c>
      <c r="G33" s="6">
        <v>53844.65</v>
      </c>
      <c r="I33" s="6">
        <v>56273.120000000003</v>
      </c>
    </row>
    <row r="34" spans="1:9">
      <c r="B34" s="1" t="s">
        <v>494</v>
      </c>
      <c r="C34" s="25">
        <v>241101</v>
      </c>
      <c r="E34" s="6">
        <v>3923063.27</v>
      </c>
      <c r="G34" s="6">
        <v>4041157.31</v>
      </c>
      <c r="I34" s="6">
        <v>4192745.81</v>
      </c>
    </row>
    <row r="35" spans="1:9">
      <c r="B35" s="1" t="s">
        <v>19</v>
      </c>
      <c r="C35" s="25">
        <v>241701</v>
      </c>
      <c r="E35" s="6">
        <v>1194227.68</v>
      </c>
      <c r="G35" s="6">
        <v>1050787.75</v>
      </c>
      <c r="I35" s="6">
        <v>1135978.54</v>
      </c>
    </row>
    <row r="36" spans="1:9">
      <c r="A36" s="1" t="s">
        <v>329</v>
      </c>
      <c r="E36" s="6">
        <f>SUM(E21:E35)</f>
        <v>10388729.609999999</v>
      </c>
      <c r="G36" s="6">
        <f>SUM(G21:G35)</f>
        <v>11060157.440000001</v>
      </c>
      <c r="I36" s="6">
        <f>SUM(I21:I35)</f>
        <v>12180875.080000002</v>
      </c>
    </row>
    <row r="37" spans="1:9" ht="9" customHeight="1">
      <c r="G37" s="6"/>
    </row>
    <row r="38" spans="1:9">
      <c r="A38" s="2" t="s">
        <v>387</v>
      </c>
      <c r="G38" s="6"/>
    </row>
    <row r="39" spans="1:9">
      <c r="B39" s="1" t="s">
        <v>22</v>
      </c>
      <c r="C39" s="25">
        <v>250103</v>
      </c>
      <c r="E39" s="6">
        <v>10956.96</v>
      </c>
      <c r="G39" s="6">
        <v>372407.71</v>
      </c>
      <c r="I39" s="6">
        <v>372407.71</v>
      </c>
    </row>
    <row r="40" spans="1:9">
      <c r="B40" s="1" t="s">
        <v>23</v>
      </c>
      <c r="C40" s="25">
        <v>250104</v>
      </c>
      <c r="E40" s="6">
        <v>25532.52</v>
      </c>
      <c r="G40" s="6">
        <v>12702</v>
      </c>
      <c r="I40" s="6">
        <v>12702</v>
      </c>
    </row>
    <row r="41" spans="1:9">
      <c r="B41" s="1" t="s">
        <v>24</v>
      </c>
      <c r="C41" s="25">
        <v>250105</v>
      </c>
      <c r="E41" s="6">
        <v>58500.160000000003</v>
      </c>
      <c r="G41" s="6">
        <v>9160</v>
      </c>
      <c r="I41" s="6">
        <v>9160</v>
      </c>
    </row>
    <row r="42" spans="1:9">
      <c r="B42" s="1" t="s">
        <v>388</v>
      </c>
      <c r="C42" s="25">
        <v>250152</v>
      </c>
      <c r="E42" s="6">
        <v>1500</v>
      </c>
      <c r="G42" s="6">
        <v>1500</v>
      </c>
      <c r="I42" s="6">
        <v>1500</v>
      </c>
    </row>
    <row r="43" spans="1:9">
      <c r="B43" s="1" t="s">
        <v>389</v>
      </c>
      <c r="C43" s="25">
        <v>250153</v>
      </c>
      <c r="E43" s="6">
        <v>15941.08</v>
      </c>
      <c r="G43" s="6">
        <v>16518</v>
      </c>
      <c r="I43" s="6">
        <v>16518</v>
      </c>
    </row>
    <row r="44" spans="1:9">
      <c r="B44" s="1" t="s">
        <v>390</v>
      </c>
      <c r="C44" s="25">
        <v>250154</v>
      </c>
      <c r="E44" s="6">
        <v>17562.38</v>
      </c>
      <c r="G44" s="6">
        <v>10179</v>
      </c>
      <c r="I44" s="6">
        <v>10179</v>
      </c>
    </row>
    <row r="45" spans="1:9">
      <c r="B45" s="1" t="s">
        <v>25</v>
      </c>
      <c r="C45" s="25">
        <v>250201</v>
      </c>
      <c r="E45" s="6">
        <v>1334923.3600000001</v>
      </c>
      <c r="G45" s="6">
        <v>1228734.21</v>
      </c>
      <c r="I45" s="6">
        <v>1197220.1100000001</v>
      </c>
    </row>
    <row r="46" spans="1:9">
      <c r="B46" s="1" t="s">
        <v>26</v>
      </c>
      <c r="C46" s="25">
        <v>250203</v>
      </c>
      <c r="E46" s="6">
        <v>8424.07</v>
      </c>
      <c r="G46" s="6">
        <v>7694.1</v>
      </c>
      <c r="I46" s="6">
        <v>7694.1</v>
      </c>
    </row>
    <row r="47" spans="1:9">
      <c r="B47" s="1" t="s">
        <v>413</v>
      </c>
      <c r="C47" s="26">
        <v>250204</v>
      </c>
      <c r="E47" s="6">
        <v>8066</v>
      </c>
      <c r="G47" s="6">
        <v>6807.8</v>
      </c>
      <c r="I47" s="6">
        <v>6807.8</v>
      </c>
    </row>
    <row r="48" spans="1:9">
      <c r="B48" s="1" t="s">
        <v>27</v>
      </c>
      <c r="C48" s="25">
        <v>250301</v>
      </c>
      <c r="E48" s="6">
        <v>1663283.3199999996</v>
      </c>
      <c r="G48" s="6">
        <v>1502491.71</v>
      </c>
      <c r="I48" s="6">
        <v>1314007.75</v>
      </c>
    </row>
    <row r="49" spans="2:9">
      <c r="B49" s="1" t="s">
        <v>28</v>
      </c>
      <c r="C49" s="25">
        <v>250401</v>
      </c>
      <c r="E49" s="6">
        <v>3319729.04</v>
      </c>
      <c r="G49" s="6">
        <v>3102781.78</v>
      </c>
      <c r="I49" s="6">
        <v>3117139.84</v>
      </c>
    </row>
    <row r="50" spans="2:9">
      <c r="B50" s="1" t="s">
        <v>29</v>
      </c>
      <c r="C50" s="25">
        <v>250501</v>
      </c>
      <c r="E50" s="6">
        <v>970948.06</v>
      </c>
      <c r="G50" s="6">
        <v>1022231.77</v>
      </c>
      <c r="I50" s="6">
        <v>1085179.96</v>
      </c>
    </row>
    <row r="51" spans="2:9">
      <c r="B51" s="1" t="s">
        <v>30</v>
      </c>
      <c r="C51" s="25">
        <v>250601</v>
      </c>
      <c r="E51" s="6">
        <v>1820159.83</v>
      </c>
      <c r="G51" s="6">
        <v>1748308.94</v>
      </c>
      <c r="I51" s="6">
        <v>1692534.7</v>
      </c>
    </row>
    <row r="52" spans="2:9">
      <c r="B52" s="1" t="s">
        <v>31</v>
      </c>
      <c r="C52" s="25">
        <v>250701</v>
      </c>
      <c r="E52" s="6">
        <v>1997469.09</v>
      </c>
      <c r="G52" s="6">
        <v>1947851.23</v>
      </c>
      <c r="I52" s="6">
        <v>2041338.92</v>
      </c>
    </row>
    <row r="53" spans="2:9">
      <c r="B53" s="1" t="s">
        <v>32</v>
      </c>
      <c r="C53" s="25">
        <v>250703</v>
      </c>
      <c r="E53" s="6">
        <v>728406.31</v>
      </c>
      <c r="G53" s="6">
        <v>689437.88</v>
      </c>
      <c r="I53" s="6">
        <v>702151.76</v>
      </c>
    </row>
    <row r="54" spans="2:9">
      <c r="B54" s="1" t="s">
        <v>415</v>
      </c>
      <c r="C54" s="26">
        <v>250704</v>
      </c>
      <c r="E54" s="6">
        <v>12942.65</v>
      </c>
      <c r="G54" s="6">
        <v>7000</v>
      </c>
      <c r="I54" s="6">
        <v>7000</v>
      </c>
    </row>
    <row r="55" spans="2:9">
      <c r="B55" s="1" t="s">
        <v>466</v>
      </c>
      <c r="C55" s="26">
        <v>250705</v>
      </c>
      <c r="E55" s="6">
        <v>23179.14</v>
      </c>
      <c r="G55" s="6">
        <v>23000</v>
      </c>
      <c r="I55" s="6">
        <v>23000</v>
      </c>
    </row>
    <row r="56" spans="2:9">
      <c r="B56" s="1" t="s">
        <v>33</v>
      </c>
      <c r="C56" s="25">
        <v>250706</v>
      </c>
      <c r="E56" s="6">
        <v>20934.79</v>
      </c>
      <c r="G56" s="6">
        <v>20000</v>
      </c>
      <c r="I56" s="6">
        <v>20000</v>
      </c>
    </row>
    <row r="57" spans="2:9">
      <c r="B57" s="1" t="s">
        <v>502</v>
      </c>
      <c r="C57" s="25">
        <v>250708</v>
      </c>
      <c r="E57" s="6">
        <v>8017.19</v>
      </c>
      <c r="G57" s="6">
        <v>3000</v>
      </c>
      <c r="I57" s="6">
        <v>3000</v>
      </c>
    </row>
    <row r="58" spans="2:9">
      <c r="B58" s="1" t="s">
        <v>34</v>
      </c>
      <c r="C58" s="25">
        <v>250801</v>
      </c>
      <c r="E58" s="6">
        <v>2005233.96</v>
      </c>
      <c r="G58" s="6">
        <v>1775694.5</v>
      </c>
      <c r="I58" s="6">
        <v>1825669.05</v>
      </c>
    </row>
    <row r="59" spans="2:9">
      <c r="B59" s="1" t="s">
        <v>35</v>
      </c>
      <c r="C59" s="25">
        <v>250803</v>
      </c>
      <c r="E59" s="6">
        <v>9290.81</v>
      </c>
      <c r="G59" s="6">
        <v>10000</v>
      </c>
      <c r="I59" s="6">
        <v>10000</v>
      </c>
    </row>
    <row r="60" spans="2:9">
      <c r="B60" s="1" t="s">
        <v>36</v>
      </c>
      <c r="C60" s="25">
        <v>250804</v>
      </c>
      <c r="E60" s="6">
        <v>16456.509999999998</v>
      </c>
      <c r="G60" s="6">
        <v>15000</v>
      </c>
      <c r="I60" s="6">
        <v>15000</v>
      </c>
    </row>
    <row r="61" spans="2:9">
      <c r="B61" s="1" t="s">
        <v>37</v>
      </c>
      <c r="C61" s="25">
        <v>250805</v>
      </c>
      <c r="E61" s="6">
        <v>0</v>
      </c>
      <c r="G61" s="6">
        <v>2000</v>
      </c>
      <c r="I61" s="6">
        <v>0</v>
      </c>
    </row>
    <row r="62" spans="2:9">
      <c r="B62" s="1" t="s">
        <v>38</v>
      </c>
      <c r="C62" s="25">
        <v>250901</v>
      </c>
      <c r="E62" s="6">
        <v>998139.42</v>
      </c>
      <c r="G62" s="6">
        <v>1034578.67</v>
      </c>
      <c r="I62" s="6">
        <v>1122652.3999999999</v>
      </c>
    </row>
    <row r="63" spans="2:9">
      <c r="B63" s="1" t="s">
        <v>39</v>
      </c>
      <c r="C63" s="25">
        <v>251001</v>
      </c>
      <c r="E63" s="6">
        <v>1487303.72</v>
      </c>
      <c r="G63" s="6">
        <v>1462006.52</v>
      </c>
      <c r="I63" s="6">
        <v>1592152.27</v>
      </c>
    </row>
    <row r="64" spans="2:9">
      <c r="B64" s="1" t="s">
        <v>40</v>
      </c>
      <c r="C64" s="25">
        <v>251101</v>
      </c>
      <c r="E64" s="6">
        <v>1046429.34</v>
      </c>
      <c r="G64" s="6">
        <v>982580.48</v>
      </c>
      <c r="I64" s="6">
        <v>989003.08</v>
      </c>
    </row>
    <row r="65" spans="1:11">
      <c r="B65" s="1" t="s">
        <v>470</v>
      </c>
      <c r="C65" s="26">
        <v>251106</v>
      </c>
      <c r="E65" s="6">
        <v>9048.48</v>
      </c>
      <c r="G65" s="6">
        <v>8984.18</v>
      </c>
      <c r="I65" s="6">
        <v>8984.18</v>
      </c>
    </row>
    <row r="66" spans="1:11">
      <c r="B66" s="1" t="s">
        <v>41</v>
      </c>
      <c r="C66" s="25">
        <v>251201</v>
      </c>
      <c r="E66" s="6">
        <v>1001806.99</v>
      </c>
      <c r="G66" s="6">
        <v>934032.96</v>
      </c>
      <c r="I66" s="6">
        <v>960116.02</v>
      </c>
    </row>
    <row r="67" spans="1:11">
      <c r="B67" s="1" t="s">
        <v>42</v>
      </c>
      <c r="C67" s="25">
        <v>251202</v>
      </c>
      <c r="E67" s="6">
        <v>62614.76</v>
      </c>
      <c r="G67" s="6">
        <v>69049.94</v>
      </c>
      <c r="I67" s="6">
        <v>70202.78</v>
      </c>
    </row>
    <row r="68" spans="1:11">
      <c r="B68" s="1" t="s">
        <v>43</v>
      </c>
      <c r="C68" s="25">
        <v>251204</v>
      </c>
      <c r="E68" s="6">
        <v>6989.01</v>
      </c>
      <c r="G68" s="6">
        <v>7000</v>
      </c>
      <c r="I68" s="6">
        <v>7000</v>
      </c>
    </row>
    <row r="69" spans="1:11">
      <c r="B69" s="1" t="s">
        <v>44</v>
      </c>
      <c r="C69" s="25">
        <v>251301</v>
      </c>
      <c r="E69" s="6">
        <v>922938.78</v>
      </c>
      <c r="G69" s="6">
        <v>764057.79</v>
      </c>
      <c r="I69" s="6">
        <v>766786.27</v>
      </c>
    </row>
    <row r="70" spans="1:11">
      <c r="B70" s="1" t="s">
        <v>45</v>
      </c>
      <c r="C70" s="25">
        <v>290201</v>
      </c>
      <c r="E70" s="6">
        <v>43563.89</v>
      </c>
      <c r="G70" s="6">
        <v>40209.82</v>
      </c>
      <c r="I70" s="6">
        <v>40024.949999999997</v>
      </c>
    </row>
    <row r="71" spans="1:11">
      <c r="A71" s="1" t="s">
        <v>330</v>
      </c>
      <c r="E71" s="6">
        <f>SUM(E39:E70)</f>
        <v>19656291.620000005</v>
      </c>
      <c r="G71" s="6">
        <f>SUM(G39:G70)</f>
        <v>18837000.990000002</v>
      </c>
      <c r="I71" s="6">
        <f>SUM(I39:I70)</f>
        <v>19047132.649999999</v>
      </c>
    </row>
    <row r="72" spans="1:11" ht="9" customHeight="1">
      <c r="G72" s="6"/>
    </row>
    <row r="73" spans="1:11" s="2" customFormat="1">
      <c r="A73" s="2" t="s">
        <v>46</v>
      </c>
      <c r="E73" s="7"/>
      <c r="G73" s="7"/>
      <c r="I73" s="7"/>
      <c r="K73" s="1"/>
    </row>
    <row r="74" spans="1:11">
      <c r="B74" s="1" t="s">
        <v>47</v>
      </c>
      <c r="C74" s="25">
        <v>260103</v>
      </c>
      <c r="E74" s="6">
        <v>509172.83</v>
      </c>
      <c r="G74" s="6">
        <v>399907.62</v>
      </c>
      <c r="I74" s="6">
        <v>399907.62</v>
      </c>
    </row>
    <row r="75" spans="1:11">
      <c r="B75" s="1" t="s">
        <v>523</v>
      </c>
      <c r="C75" s="25">
        <v>260104</v>
      </c>
      <c r="E75" s="6">
        <v>5562.97</v>
      </c>
      <c r="G75" s="6">
        <v>1500</v>
      </c>
      <c r="I75" s="6">
        <v>1500</v>
      </c>
    </row>
    <row r="76" spans="1:11">
      <c r="B76" s="1" t="s">
        <v>524</v>
      </c>
      <c r="C76" s="25">
        <v>260105</v>
      </c>
      <c r="E76" s="6">
        <v>13087</v>
      </c>
      <c r="G76" s="6">
        <v>12827</v>
      </c>
      <c r="I76" s="6">
        <v>12827</v>
      </c>
    </row>
    <row r="77" spans="1:11">
      <c r="B77" s="1" t="s">
        <v>48</v>
      </c>
      <c r="C77" s="25">
        <v>260106</v>
      </c>
      <c r="E77" s="6">
        <v>7426.4</v>
      </c>
      <c r="G77" s="6">
        <v>9000</v>
      </c>
      <c r="I77" s="6">
        <v>9000</v>
      </c>
    </row>
    <row r="78" spans="1:11">
      <c r="B78" s="1" t="s">
        <v>49</v>
      </c>
      <c r="C78" s="25">
        <v>260201</v>
      </c>
      <c r="E78" s="6">
        <v>1613834.65</v>
      </c>
      <c r="G78" s="6">
        <v>1619348.1</v>
      </c>
      <c r="I78" s="6">
        <v>1643122.1</v>
      </c>
    </row>
    <row r="79" spans="1:11">
      <c r="B79" s="1" t="s">
        <v>476</v>
      </c>
      <c r="C79" s="25">
        <v>260202</v>
      </c>
      <c r="E79" s="6">
        <v>1253.5899999999999</v>
      </c>
      <c r="G79" s="6">
        <v>10000</v>
      </c>
      <c r="I79" s="6">
        <v>10000</v>
      </c>
    </row>
    <row r="80" spans="1:11">
      <c r="B80" s="1" t="s">
        <v>50</v>
      </c>
      <c r="C80" s="25">
        <v>260203</v>
      </c>
      <c r="E80" s="6">
        <v>13337.37</v>
      </c>
      <c r="G80" s="6">
        <v>5000</v>
      </c>
      <c r="I80" s="6">
        <v>5000</v>
      </c>
    </row>
    <row r="81" spans="1:11">
      <c r="B81" s="1" t="s">
        <v>51</v>
      </c>
      <c r="C81" s="25">
        <v>260401</v>
      </c>
      <c r="E81" s="6">
        <v>2146567.54</v>
      </c>
      <c r="G81" s="6">
        <v>2450985.14</v>
      </c>
      <c r="I81" s="6">
        <v>2585418.15</v>
      </c>
    </row>
    <row r="82" spans="1:11">
      <c r="B82" s="1" t="s">
        <v>52</v>
      </c>
      <c r="C82" s="25">
        <v>260501</v>
      </c>
      <c r="E82" s="6">
        <v>1526677.82</v>
      </c>
      <c r="G82" s="6">
        <v>1545152.28</v>
      </c>
      <c r="I82" s="6">
        <v>1562989.48</v>
      </c>
    </row>
    <row r="83" spans="1:11">
      <c r="B83" s="1" t="s">
        <v>53</v>
      </c>
      <c r="C83" s="25">
        <v>260601</v>
      </c>
      <c r="E83" s="6">
        <v>1878459.59</v>
      </c>
      <c r="G83" s="6">
        <v>2004239.39</v>
      </c>
      <c r="I83" s="6">
        <v>2042321.98</v>
      </c>
    </row>
    <row r="84" spans="1:11">
      <c r="B84" s="1" t="s">
        <v>416</v>
      </c>
      <c r="C84" s="25">
        <v>260603</v>
      </c>
      <c r="E84" s="6">
        <v>12649.04</v>
      </c>
      <c r="G84" s="6">
        <v>14000</v>
      </c>
      <c r="I84" s="6">
        <v>14000</v>
      </c>
    </row>
    <row r="85" spans="1:11">
      <c r="B85" s="1" t="s">
        <v>54</v>
      </c>
      <c r="C85" s="25">
        <v>260801</v>
      </c>
      <c r="E85" s="6">
        <v>1409696.56</v>
      </c>
      <c r="G85" s="6">
        <v>1403162.66</v>
      </c>
      <c r="I85" s="6">
        <v>1434564.14</v>
      </c>
    </row>
    <row r="86" spans="1:11">
      <c r="B86" s="1" t="s">
        <v>417</v>
      </c>
      <c r="C86" s="26">
        <v>260803</v>
      </c>
      <c r="E86" s="6">
        <v>-42.81</v>
      </c>
      <c r="G86" s="6">
        <v>1000</v>
      </c>
      <c r="I86" s="6">
        <v>1000</v>
      </c>
    </row>
    <row r="87" spans="1:11">
      <c r="B87" s="1" t="s">
        <v>55</v>
      </c>
      <c r="C87" s="25">
        <v>260805</v>
      </c>
      <c r="E87" s="6">
        <v>3670.36</v>
      </c>
      <c r="G87" s="6">
        <v>3671</v>
      </c>
      <c r="I87" s="6">
        <v>3671</v>
      </c>
    </row>
    <row r="88" spans="1:11">
      <c r="B88" s="1" t="s">
        <v>56</v>
      </c>
      <c r="C88" s="25">
        <v>260901</v>
      </c>
      <c r="E88" s="6">
        <v>2932232.2</v>
      </c>
      <c r="G88" s="6">
        <v>2935896.24</v>
      </c>
      <c r="I88" s="6">
        <v>3002484.86</v>
      </c>
    </row>
    <row r="89" spans="1:11">
      <c r="B89" s="1" t="s">
        <v>57</v>
      </c>
      <c r="C89" s="25">
        <v>261101</v>
      </c>
      <c r="E89" s="6">
        <v>1608541.37</v>
      </c>
      <c r="G89" s="6">
        <v>1563096.43</v>
      </c>
      <c r="I89" s="6">
        <v>1619131.48</v>
      </c>
    </row>
    <row r="90" spans="1:11">
      <c r="B90" s="1" t="s">
        <v>58</v>
      </c>
      <c r="C90" s="25">
        <v>261301</v>
      </c>
      <c r="E90" s="6">
        <v>1082967.3400000001</v>
      </c>
      <c r="G90" s="6">
        <v>1289120.1399999999</v>
      </c>
      <c r="I90" s="6">
        <v>1310904.06</v>
      </c>
    </row>
    <row r="91" spans="1:11">
      <c r="B91" s="1" t="s">
        <v>59</v>
      </c>
      <c r="C91" s="25">
        <v>261401</v>
      </c>
      <c r="E91" s="6">
        <v>1515751.81</v>
      </c>
      <c r="G91" s="6">
        <v>1585630.19</v>
      </c>
      <c r="I91" s="6">
        <v>1626189.98</v>
      </c>
    </row>
    <row r="92" spans="1:11">
      <c r="B92" s="1" t="s">
        <v>60</v>
      </c>
      <c r="C92" s="25">
        <v>261405</v>
      </c>
      <c r="E92" s="6">
        <v>2553.79</v>
      </c>
      <c r="G92" s="6">
        <v>2500</v>
      </c>
      <c r="I92" s="6">
        <v>2500</v>
      </c>
    </row>
    <row r="93" spans="1:11">
      <c r="A93" s="1" t="s">
        <v>331</v>
      </c>
      <c r="E93" s="6">
        <f>SUM(E74:E92)</f>
        <v>16283399.42</v>
      </c>
      <c r="G93" s="6">
        <f>SUM(G74:G92)</f>
        <v>16856036.190000001</v>
      </c>
      <c r="I93" s="6">
        <f>SUM(I74:I92)</f>
        <v>17286531.850000001</v>
      </c>
    </row>
    <row r="94" spans="1:11" ht="9" customHeight="1">
      <c r="G94" s="6"/>
    </row>
    <row r="95" spans="1:11" s="2" customFormat="1">
      <c r="A95" s="2" t="s">
        <v>61</v>
      </c>
      <c r="E95" s="7"/>
      <c r="G95" s="7"/>
      <c r="I95" s="7"/>
      <c r="K95" s="1"/>
    </row>
    <row r="96" spans="1:11">
      <c r="B96" s="1" t="s">
        <v>62</v>
      </c>
      <c r="C96" s="25">
        <v>240301</v>
      </c>
      <c r="E96" s="6">
        <v>1382008.73</v>
      </c>
      <c r="G96" s="6">
        <v>1458885.67</v>
      </c>
      <c r="I96" s="6">
        <v>1538764.99</v>
      </c>
    </row>
    <row r="97" spans="1:9">
      <c r="B97" s="1" t="s">
        <v>63</v>
      </c>
      <c r="C97" s="25">
        <v>240302</v>
      </c>
      <c r="E97" s="6">
        <v>1369.4</v>
      </c>
      <c r="G97" s="6">
        <v>2000</v>
      </c>
      <c r="I97" s="6">
        <v>2000</v>
      </c>
    </row>
    <row r="98" spans="1:9">
      <c r="B98" s="1" t="s">
        <v>64</v>
      </c>
      <c r="C98" s="25">
        <v>240308</v>
      </c>
      <c r="E98" s="6">
        <v>1337.33</v>
      </c>
      <c r="G98" s="6">
        <v>2525</v>
      </c>
      <c r="I98" s="6">
        <v>2525</v>
      </c>
    </row>
    <row r="99" spans="1:9">
      <c r="B99" s="28" t="s">
        <v>525</v>
      </c>
      <c r="C99" s="25">
        <v>240401</v>
      </c>
      <c r="E99" s="6">
        <v>1474276.57</v>
      </c>
      <c r="G99" s="6">
        <v>1587800.42</v>
      </c>
      <c r="I99" s="6">
        <v>1682013.37</v>
      </c>
    </row>
    <row r="100" spans="1:9">
      <c r="B100" s="1" t="s">
        <v>65</v>
      </c>
      <c r="C100" s="25">
        <v>265102</v>
      </c>
      <c r="E100" s="6">
        <v>430773.51</v>
      </c>
      <c r="G100" s="6">
        <v>193071.92</v>
      </c>
      <c r="I100" s="6">
        <v>193103.96</v>
      </c>
    </row>
    <row r="101" spans="1:9">
      <c r="B101" s="1" t="s">
        <v>391</v>
      </c>
      <c r="C101" s="25">
        <v>265104</v>
      </c>
      <c r="E101" s="6">
        <v>28507.79</v>
      </c>
      <c r="G101" s="6">
        <v>21933.57</v>
      </c>
      <c r="I101" s="6">
        <v>21933.57</v>
      </c>
    </row>
    <row r="102" spans="1:9">
      <c r="B102" s="1" t="s">
        <v>392</v>
      </c>
      <c r="C102" s="25">
        <v>265105</v>
      </c>
      <c r="E102" s="6">
        <v>2451.2199999999998</v>
      </c>
      <c r="G102" s="6">
        <v>7117</v>
      </c>
      <c r="I102" s="6">
        <v>7117</v>
      </c>
    </row>
    <row r="103" spans="1:9">
      <c r="B103" s="1" t="s">
        <v>66</v>
      </c>
      <c r="C103" s="25">
        <v>265106</v>
      </c>
      <c r="E103" s="6">
        <v>12340.78</v>
      </c>
      <c r="G103" s="6">
        <v>12000</v>
      </c>
      <c r="I103" s="6">
        <v>12000</v>
      </c>
    </row>
    <row r="104" spans="1:9">
      <c r="B104" s="1" t="s">
        <v>67</v>
      </c>
      <c r="C104" s="25">
        <v>265107</v>
      </c>
      <c r="E104" s="6">
        <v>5189.74</v>
      </c>
      <c r="G104" s="6">
        <v>5050</v>
      </c>
      <c r="I104" s="6">
        <v>5050</v>
      </c>
    </row>
    <row r="105" spans="1:9">
      <c r="B105" s="1" t="s">
        <v>69</v>
      </c>
      <c r="C105" s="25">
        <v>265201</v>
      </c>
      <c r="E105" s="6">
        <v>1588602.18</v>
      </c>
      <c r="G105" s="6">
        <v>1563300.56</v>
      </c>
      <c r="I105" s="6">
        <v>1632316.84</v>
      </c>
    </row>
    <row r="106" spans="1:9">
      <c r="B106" s="1" t="s">
        <v>418</v>
      </c>
      <c r="C106" s="25">
        <v>265301</v>
      </c>
      <c r="E106" s="6">
        <v>2201999.16</v>
      </c>
      <c r="G106" s="6">
        <v>2056331.18</v>
      </c>
      <c r="I106" s="6">
        <v>2095572.8</v>
      </c>
    </row>
    <row r="107" spans="1:9">
      <c r="B107" s="1" t="s">
        <v>70</v>
      </c>
      <c r="C107" s="25">
        <v>265401</v>
      </c>
      <c r="E107" s="6">
        <v>1155471.1499999999</v>
      </c>
      <c r="G107" s="6">
        <v>1113273.02</v>
      </c>
      <c r="I107" s="6">
        <v>1198068.6599999999</v>
      </c>
    </row>
    <row r="108" spans="1:9">
      <c r="B108" s="1" t="s">
        <v>71</v>
      </c>
      <c r="C108" s="25">
        <v>265402</v>
      </c>
      <c r="E108" s="6">
        <v>646087.47</v>
      </c>
      <c r="G108" s="6">
        <v>648845.84</v>
      </c>
      <c r="I108" s="6">
        <v>628858.28</v>
      </c>
    </row>
    <row r="109" spans="1:9">
      <c r="B109" s="1" t="s">
        <v>72</v>
      </c>
      <c r="C109" s="25">
        <v>265403</v>
      </c>
      <c r="E109" s="6">
        <v>39309.800000000003</v>
      </c>
      <c r="G109" s="6">
        <v>26000</v>
      </c>
      <c r="I109" s="6">
        <v>53000</v>
      </c>
    </row>
    <row r="110" spans="1:9">
      <c r="B110" s="1" t="s">
        <v>73</v>
      </c>
      <c r="C110" s="25">
        <v>265601</v>
      </c>
      <c r="E110" s="6">
        <v>856199.89</v>
      </c>
      <c r="G110" s="6">
        <v>847502.96</v>
      </c>
      <c r="I110" s="6">
        <v>814152.76</v>
      </c>
    </row>
    <row r="111" spans="1:9">
      <c r="A111" s="1" t="s">
        <v>332</v>
      </c>
      <c r="E111" s="6">
        <f>SUM(E96:E110)</f>
        <v>9825924.7200000025</v>
      </c>
      <c r="G111" s="6">
        <f>SUM(G96:G110)</f>
        <v>9545637.1400000006</v>
      </c>
      <c r="I111" s="6">
        <f>SUM(I96:I110)</f>
        <v>9886477.2299999986</v>
      </c>
    </row>
    <row r="112" spans="1:9" ht="9" customHeight="1">
      <c r="G112" s="6"/>
    </row>
    <row r="113" spans="1:11" s="2" customFormat="1">
      <c r="A113" s="2" t="s">
        <v>459</v>
      </c>
      <c r="E113" s="7"/>
      <c r="G113" s="7"/>
      <c r="I113" s="7"/>
      <c r="K113" s="1"/>
    </row>
    <row r="114" spans="1:11">
      <c r="B114" s="1" t="s">
        <v>425</v>
      </c>
      <c r="C114" s="25">
        <v>210102</v>
      </c>
      <c r="E114" s="6">
        <v>475849.76</v>
      </c>
      <c r="G114" s="6">
        <v>469804.59</v>
      </c>
      <c r="I114" s="6">
        <v>404803.51</v>
      </c>
    </row>
    <row r="115" spans="1:11">
      <c r="B115" s="28" t="s">
        <v>489</v>
      </c>
      <c r="C115" s="25">
        <v>220301</v>
      </c>
      <c r="E115" s="6">
        <v>72426.36</v>
      </c>
      <c r="G115" s="6">
        <v>111390.51</v>
      </c>
      <c r="I115" s="6">
        <v>113748.84</v>
      </c>
    </row>
    <row r="116" spans="1:11">
      <c r="B116" s="28" t="s">
        <v>164</v>
      </c>
      <c r="C116" s="25">
        <v>220501</v>
      </c>
      <c r="E116" s="6">
        <v>180342.65</v>
      </c>
      <c r="G116" s="6">
        <v>175648.5</v>
      </c>
      <c r="I116" s="6">
        <v>176532.45</v>
      </c>
    </row>
    <row r="117" spans="1:11">
      <c r="B117" s="28" t="s">
        <v>93</v>
      </c>
      <c r="C117" s="25">
        <v>220503</v>
      </c>
      <c r="E117" s="6">
        <v>6870.08</v>
      </c>
      <c r="G117" s="6">
        <v>8496.76</v>
      </c>
      <c r="I117" s="6">
        <v>8496.76</v>
      </c>
    </row>
    <row r="118" spans="1:11">
      <c r="B118" s="28" t="s">
        <v>488</v>
      </c>
      <c r="C118" s="25">
        <v>220601</v>
      </c>
      <c r="E118" s="6">
        <v>648835.4</v>
      </c>
      <c r="G118" s="6">
        <v>713300.69</v>
      </c>
      <c r="I118" s="6">
        <v>728476.65</v>
      </c>
    </row>
    <row r="119" spans="1:11">
      <c r="B119" s="28" t="s">
        <v>419</v>
      </c>
      <c r="C119" s="25">
        <v>220701</v>
      </c>
      <c r="E119" s="6">
        <v>1341780.51</v>
      </c>
      <c r="G119" s="6">
        <v>1405370.62</v>
      </c>
      <c r="I119" s="6">
        <v>1464992.51</v>
      </c>
    </row>
    <row r="120" spans="1:11">
      <c r="B120" s="28" t="s">
        <v>420</v>
      </c>
      <c r="C120" s="25">
        <v>220801</v>
      </c>
      <c r="E120" s="6">
        <v>869294.7</v>
      </c>
      <c r="G120" s="6">
        <v>809062.17</v>
      </c>
      <c r="I120" s="6">
        <v>855667.21</v>
      </c>
    </row>
    <row r="121" spans="1:11">
      <c r="B121" s="28" t="s">
        <v>414</v>
      </c>
      <c r="C121" s="25">
        <v>250306</v>
      </c>
      <c r="E121" s="6">
        <v>275495</v>
      </c>
      <c r="G121" s="6">
        <v>200869.82</v>
      </c>
      <c r="I121" s="6">
        <v>205786.15</v>
      </c>
    </row>
    <row r="122" spans="1:11">
      <c r="B122" s="28" t="s">
        <v>83</v>
      </c>
      <c r="C122" s="25">
        <v>280201</v>
      </c>
      <c r="E122" s="6">
        <v>12791.65</v>
      </c>
      <c r="G122" s="6">
        <v>15693.38</v>
      </c>
      <c r="I122" s="6">
        <v>15694.86</v>
      </c>
    </row>
    <row r="123" spans="1:11">
      <c r="B123" s="28" t="s">
        <v>84</v>
      </c>
      <c r="C123" s="25">
        <v>280203</v>
      </c>
      <c r="E123" s="6">
        <v>27850.7</v>
      </c>
      <c r="G123" s="6">
        <v>57736.59</v>
      </c>
      <c r="I123" s="6">
        <v>57738.07</v>
      </c>
    </row>
    <row r="124" spans="1:11">
      <c r="B124" s="28" t="s">
        <v>85</v>
      </c>
      <c r="C124" s="25">
        <v>280204</v>
      </c>
      <c r="E124" s="6">
        <v>1409588.56</v>
      </c>
      <c r="G124" s="6">
        <v>1396448.2</v>
      </c>
      <c r="I124" s="6">
        <v>1439205</v>
      </c>
    </row>
    <row r="125" spans="1:11">
      <c r="B125" s="28" t="s">
        <v>497</v>
      </c>
      <c r="C125" s="25">
        <v>280207</v>
      </c>
      <c r="E125" s="6">
        <v>849.93</v>
      </c>
      <c r="G125" s="6">
        <v>4129</v>
      </c>
      <c r="I125" s="6">
        <v>4129</v>
      </c>
    </row>
    <row r="126" spans="1:11">
      <c r="B126" s="28" t="s">
        <v>423</v>
      </c>
      <c r="C126" s="25">
        <v>280212</v>
      </c>
      <c r="E126" s="6">
        <v>692158.5</v>
      </c>
      <c r="G126" s="6">
        <v>692034.07</v>
      </c>
      <c r="I126" s="6">
        <v>692811.85</v>
      </c>
    </row>
    <row r="127" spans="1:11">
      <c r="B127" s="28" t="s">
        <v>86</v>
      </c>
      <c r="C127" s="25">
        <v>280213</v>
      </c>
      <c r="E127" s="6">
        <v>957362.1</v>
      </c>
      <c r="G127" s="6">
        <v>960052.32</v>
      </c>
      <c r="I127" s="6">
        <v>959388.26</v>
      </c>
    </row>
    <row r="128" spans="1:11">
      <c r="B128" s="28" t="s">
        <v>422</v>
      </c>
      <c r="C128" s="26">
        <v>285610</v>
      </c>
      <c r="E128" s="6">
        <v>197904.49</v>
      </c>
      <c r="G128" s="6">
        <v>246814.66</v>
      </c>
      <c r="I128" s="6">
        <v>248987.92</v>
      </c>
    </row>
    <row r="129" spans="1:11">
      <c r="A129" s="1" t="s">
        <v>460</v>
      </c>
      <c r="E129" s="6">
        <f>SUM(E114:E128)</f>
        <v>7169400.3899999997</v>
      </c>
      <c r="G129" s="6">
        <f>SUM(G114:G128)</f>
        <v>7266851.8799999999</v>
      </c>
      <c r="I129" s="6">
        <f>SUM(I114:I128)</f>
        <v>7376459.0399999991</v>
      </c>
    </row>
    <row r="130" spans="1:11" ht="9" customHeight="1">
      <c r="G130" s="6"/>
    </row>
    <row r="131" spans="1:11" s="2" customFormat="1">
      <c r="A131" s="2" t="s">
        <v>74</v>
      </c>
      <c r="E131" s="7"/>
      <c r="G131" s="7"/>
      <c r="I131" s="7"/>
      <c r="K131" s="1"/>
    </row>
    <row r="132" spans="1:11">
      <c r="B132" s="1" t="s">
        <v>75</v>
      </c>
      <c r="C132" s="25">
        <v>140100</v>
      </c>
      <c r="E132" s="6">
        <v>0</v>
      </c>
      <c r="G132" s="6">
        <v>970000</v>
      </c>
      <c r="I132" s="6">
        <v>970000</v>
      </c>
    </row>
    <row r="133" spans="1:11">
      <c r="B133" s="1" t="s">
        <v>76</v>
      </c>
      <c r="C133" s="25">
        <v>200023</v>
      </c>
      <c r="E133" s="6">
        <v>3111389.89</v>
      </c>
      <c r="G133" s="6">
        <v>4796068.32</v>
      </c>
      <c r="I133" s="6">
        <v>5099068.32</v>
      </c>
    </row>
    <row r="134" spans="1:11">
      <c r="B134" s="1" t="s">
        <v>77</v>
      </c>
      <c r="C134" s="25">
        <v>200101</v>
      </c>
      <c r="E134" s="6">
        <v>670969.03</v>
      </c>
      <c r="G134" s="6">
        <v>600000</v>
      </c>
      <c r="I134" s="6">
        <v>600000</v>
      </c>
    </row>
    <row r="135" spans="1:11">
      <c r="B135" s="1" t="s">
        <v>471</v>
      </c>
      <c r="C135" s="25">
        <v>220201</v>
      </c>
      <c r="E135" s="6">
        <v>496628.52</v>
      </c>
      <c r="G135" s="6">
        <v>958310.29</v>
      </c>
      <c r="I135" s="6">
        <v>1375643.93</v>
      </c>
    </row>
    <row r="136" spans="1:11">
      <c r="B136" s="1" t="s">
        <v>78</v>
      </c>
      <c r="C136" s="25">
        <v>220401</v>
      </c>
      <c r="E136" s="6">
        <v>784913.28</v>
      </c>
      <c r="G136" s="6">
        <v>2621350.17</v>
      </c>
      <c r="I136" s="6">
        <v>3674877.35</v>
      </c>
    </row>
    <row r="137" spans="1:11">
      <c r="B137" s="1" t="s">
        <v>79</v>
      </c>
      <c r="C137" s="25">
        <v>220402</v>
      </c>
      <c r="E137" s="6">
        <v>205533.18</v>
      </c>
      <c r="G137" s="6">
        <v>1313000</v>
      </c>
      <c r="I137" s="6">
        <v>2508000</v>
      </c>
    </row>
    <row r="138" spans="1:11">
      <c r="B138" s="1" t="s">
        <v>80</v>
      </c>
      <c r="C138" s="25">
        <v>220404</v>
      </c>
      <c r="E138" s="6">
        <v>375046.97</v>
      </c>
      <c r="G138" s="6">
        <v>21000</v>
      </c>
      <c r="I138" s="6">
        <v>21000</v>
      </c>
    </row>
    <row r="139" spans="1:11">
      <c r="B139" s="1" t="s">
        <v>81</v>
      </c>
      <c r="C139" s="25">
        <v>220410</v>
      </c>
      <c r="E139" s="6">
        <v>768904.18</v>
      </c>
      <c r="G139" s="6">
        <v>1845000</v>
      </c>
      <c r="I139" s="6">
        <v>1600000</v>
      </c>
    </row>
    <row r="140" spans="1:11">
      <c r="B140" s="1" t="s">
        <v>74</v>
      </c>
      <c r="C140" s="25">
        <v>285101</v>
      </c>
      <c r="E140" s="6">
        <v>891315.24</v>
      </c>
      <c r="G140" s="6">
        <v>1164182.3799999999</v>
      </c>
      <c r="I140" s="6">
        <v>1239992.3700000001</v>
      </c>
    </row>
    <row r="141" spans="1:11">
      <c r="B141" s="1" t="s">
        <v>421</v>
      </c>
      <c r="C141" s="26">
        <v>285102</v>
      </c>
      <c r="E141" s="6">
        <v>410.39</v>
      </c>
      <c r="G141" s="6">
        <v>994212.05</v>
      </c>
      <c r="I141" s="6">
        <v>879541.24</v>
      </c>
    </row>
    <row r="142" spans="1:11">
      <c r="B142" s="1" t="s">
        <v>82</v>
      </c>
      <c r="C142" s="25">
        <v>285103</v>
      </c>
      <c r="E142" s="6">
        <v>155572.04999999999</v>
      </c>
      <c r="G142" s="6">
        <v>268945.11</v>
      </c>
      <c r="I142" s="6">
        <v>268945.11</v>
      </c>
    </row>
    <row r="143" spans="1:11">
      <c r="A143" s="1" t="s">
        <v>333</v>
      </c>
      <c r="E143" s="6">
        <f>SUM(E132:E142)</f>
        <v>7460682.7299999986</v>
      </c>
      <c r="G143" s="6">
        <f>SUM(G132:G142)</f>
        <v>15552068.32</v>
      </c>
      <c r="I143" s="6">
        <f>SUM(I132:I142)</f>
        <v>18237068.319999997</v>
      </c>
    </row>
    <row r="144" spans="1:11" ht="9" customHeight="1">
      <c r="G144" s="6"/>
    </row>
    <row r="145" spans="1:9">
      <c r="A145" s="2" t="s">
        <v>87</v>
      </c>
      <c r="G145" s="6"/>
    </row>
    <row r="146" spans="1:9">
      <c r="B146" s="1" t="s">
        <v>88</v>
      </c>
      <c r="C146" s="25">
        <v>101101</v>
      </c>
      <c r="E146" s="6">
        <v>0</v>
      </c>
      <c r="G146" s="6">
        <f>752000+2872000+100000</f>
        <v>3724000</v>
      </c>
      <c r="I146" s="6">
        <v>2449250</v>
      </c>
    </row>
    <row r="147" spans="1:9">
      <c r="B147" s="1" t="s">
        <v>89</v>
      </c>
      <c r="C147" s="25">
        <v>200015</v>
      </c>
      <c r="E147" s="6">
        <v>4765.2</v>
      </c>
      <c r="G147" s="6">
        <v>9816.31</v>
      </c>
      <c r="I147" s="6">
        <v>9816.31</v>
      </c>
    </row>
    <row r="148" spans="1:9">
      <c r="B148" s="1" t="s">
        <v>87</v>
      </c>
      <c r="C148" s="25">
        <v>200021</v>
      </c>
      <c r="E148" s="6">
        <v>260135.4</v>
      </c>
      <c r="G148" s="6">
        <v>2384299.13</v>
      </c>
      <c r="I148" s="6">
        <v>2651199.66</v>
      </c>
    </row>
    <row r="149" spans="1:9">
      <c r="B149" s="1" t="s">
        <v>477</v>
      </c>
      <c r="C149" s="25">
        <v>200022</v>
      </c>
      <c r="E149" s="6">
        <v>0</v>
      </c>
      <c r="G149" s="6">
        <v>91969</v>
      </c>
      <c r="I149" s="6">
        <v>91969</v>
      </c>
    </row>
    <row r="150" spans="1:9">
      <c r="B150" s="1" t="s">
        <v>90</v>
      </c>
      <c r="C150" s="25">
        <v>200029</v>
      </c>
      <c r="E150" s="6">
        <v>0</v>
      </c>
      <c r="G150" s="6">
        <v>326210</v>
      </c>
      <c r="I150" s="6">
        <v>326210</v>
      </c>
    </row>
    <row r="151" spans="1:9">
      <c r="B151" s="1" t="s">
        <v>91</v>
      </c>
      <c r="C151" s="25">
        <v>200030</v>
      </c>
      <c r="E151" s="6">
        <v>17553.32</v>
      </c>
      <c r="G151" s="6">
        <v>380190.56</v>
      </c>
      <c r="I151" s="6">
        <v>380190.56</v>
      </c>
    </row>
    <row r="152" spans="1:9">
      <c r="B152" s="1" t="s">
        <v>92</v>
      </c>
      <c r="C152" s="25">
        <v>200031</v>
      </c>
      <c r="E152" s="6">
        <v>1517.67</v>
      </c>
      <c r="G152" s="6">
        <v>37600</v>
      </c>
      <c r="I152" s="6">
        <v>37600</v>
      </c>
    </row>
    <row r="153" spans="1:9">
      <c r="B153" s="1" t="s">
        <v>424</v>
      </c>
      <c r="C153" s="25">
        <v>200035</v>
      </c>
      <c r="E153" s="6">
        <v>9861.58</v>
      </c>
      <c r="G153" s="6">
        <v>50989.04</v>
      </c>
      <c r="I153" s="6">
        <v>50989.04</v>
      </c>
    </row>
    <row r="154" spans="1:9">
      <c r="B154" s="1" t="s">
        <v>386</v>
      </c>
      <c r="C154" s="25">
        <v>200041</v>
      </c>
      <c r="E154" s="6">
        <v>539.04999999999995</v>
      </c>
      <c r="G154" s="6">
        <v>1527380.03</v>
      </c>
      <c r="I154" s="6">
        <v>1527380.03</v>
      </c>
    </row>
    <row r="155" spans="1:9">
      <c r="B155" s="1" t="s">
        <v>455</v>
      </c>
      <c r="C155" s="25">
        <v>210101</v>
      </c>
      <c r="E155" s="6">
        <v>806032.72</v>
      </c>
      <c r="G155" s="6">
        <v>885648.16</v>
      </c>
      <c r="I155" s="6">
        <v>1121960.54</v>
      </c>
    </row>
    <row r="156" spans="1:9">
      <c r="B156" s="1" t="s">
        <v>461</v>
      </c>
      <c r="C156" s="26">
        <v>210114</v>
      </c>
      <c r="E156" s="6">
        <v>422616.75</v>
      </c>
      <c r="G156" s="6">
        <v>560000</v>
      </c>
      <c r="I156" s="6">
        <v>509000</v>
      </c>
    </row>
    <row r="157" spans="1:9">
      <c r="B157" s="1" t="s">
        <v>94</v>
      </c>
      <c r="C157" s="25">
        <v>240505</v>
      </c>
      <c r="E157" s="6">
        <v>59898.1</v>
      </c>
      <c r="G157" s="6">
        <v>11536.41</v>
      </c>
      <c r="I157" s="6">
        <v>11543.82</v>
      </c>
    </row>
    <row r="158" spans="1:9">
      <c r="B158" s="1" t="s">
        <v>95</v>
      </c>
      <c r="C158" s="25">
        <v>265406</v>
      </c>
      <c r="E158" s="6">
        <v>29235.63</v>
      </c>
      <c r="G158" s="6">
        <v>22510.240000000002</v>
      </c>
      <c r="I158" s="6">
        <v>22510.240000000002</v>
      </c>
    </row>
    <row r="159" spans="1:9">
      <c r="B159" s="1" t="s">
        <v>96</v>
      </c>
      <c r="C159" s="25">
        <v>290102</v>
      </c>
      <c r="E159" s="6">
        <v>320495.78000000003</v>
      </c>
      <c r="G159" s="6">
        <v>276633</v>
      </c>
      <c r="I159" s="6">
        <v>276633</v>
      </c>
    </row>
    <row r="160" spans="1:9">
      <c r="B160" s="1" t="s">
        <v>526</v>
      </c>
      <c r="C160" s="25">
        <v>290202</v>
      </c>
      <c r="E160" s="6">
        <v>338238.83</v>
      </c>
      <c r="G160" s="6">
        <v>310692.71999999997</v>
      </c>
      <c r="I160" s="6">
        <v>319065.25</v>
      </c>
    </row>
    <row r="161" spans="1:11">
      <c r="A161" s="1" t="s">
        <v>334</v>
      </c>
      <c r="E161" s="6">
        <f>SUM(E146:E160)</f>
        <v>2270890.0299999998</v>
      </c>
      <c r="G161" s="6">
        <f>SUM(G146:G160)</f>
        <v>10599474.6</v>
      </c>
      <c r="I161" s="6">
        <f>SUM(I146:I160)</f>
        <v>9785317.4500000011</v>
      </c>
    </row>
    <row r="162" spans="1:11" ht="9" customHeight="1">
      <c r="G162" s="6"/>
    </row>
    <row r="163" spans="1:11" s="2" customFormat="1">
      <c r="A163" s="2" t="s">
        <v>98</v>
      </c>
      <c r="E163" s="7"/>
      <c r="G163" s="7"/>
      <c r="I163" s="7"/>
      <c r="K163" s="1"/>
    </row>
    <row r="164" spans="1:11">
      <c r="B164" s="1" t="s">
        <v>99</v>
      </c>
      <c r="C164" s="25">
        <v>170001</v>
      </c>
      <c r="E164" s="6">
        <v>0</v>
      </c>
      <c r="G164" s="6">
        <v>300000</v>
      </c>
      <c r="I164" s="6">
        <v>400000</v>
      </c>
    </row>
    <row r="165" spans="1:11" ht="9" customHeight="1">
      <c r="G165" s="6"/>
    </row>
    <row r="166" spans="1:11" s="2" customFormat="1">
      <c r="A166" s="2" t="s">
        <v>100</v>
      </c>
      <c r="E166" s="7"/>
      <c r="G166" s="7"/>
      <c r="I166" s="7"/>
      <c r="K166" s="1"/>
    </row>
    <row r="167" spans="1:11" s="2" customFormat="1">
      <c r="B167" s="1" t="s">
        <v>469</v>
      </c>
      <c r="C167" s="26">
        <v>102003</v>
      </c>
      <c r="E167" s="6">
        <v>0</v>
      </c>
      <c r="G167" s="6">
        <v>1558875</v>
      </c>
      <c r="I167" s="6">
        <v>-1123100</v>
      </c>
      <c r="K167" s="1"/>
    </row>
    <row r="168" spans="1:11">
      <c r="B168" s="1" t="s">
        <v>102</v>
      </c>
      <c r="C168" s="25">
        <v>200600</v>
      </c>
      <c r="E168" s="6">
        <v>0</v>
      </c>
      <c r="G168" s="6">
        <v>31908</v>
      </c>
      <c r="I168" s="6">
        <v>31908</v>
      </c>
    </row>
    <row r="169" spans="1:11">
      <c r="B169" s="1" t="s">
        <v>426</v>
      </c>
      <c r="C169" s="26">
        <v>230305</v>
      </c>
      <c r="E169" s="6">
        <v>42869.86</v>
      </c>
      <c r="G169" s="6">
        <v>50060</v>
      </c>
      <c r="I169" s="6">
        <v>50108.19</v>
      </c>
    </row>
    <row r="170" spans="1:11">
      <c r="B170" s="1" t="s">
        <v>465</v>
      </c>
      <c r="C170" s="26">
        <v>230351</v>
      </c>
      <c r="E170" s="6">
        <v>2116.66</v>
      </c>
      <c r="G170" s="6">
        <v>9000</v>
      </c>
      <c r="I170" s="6">
        <v>8000</v>
      </c>
    </row>
    <row r="171" spans="1:11">
      <c r="B171" s="1" t="s">
        <v>478</v>
      </c>
      <c r="C171" s="25">
        <v>500011</v>
      </c>
      <c r="E171" s="6">
        <v>0</v>
      </c>
      <c r="G171" s="6">
        <v>5350000</v>
      </c>
      <c r="I171" s="6">
        <v>5535000</v>
      </c>
    </row>
    <row r="172" spans="1:11">
      <c r="A172" s="1" t="s">
        <v>335</v>
      </c>
      <c r="E172" s="6">
        <f>SUM(E167:E171)</f>
        <v>44986.520000000004</v>
      </c>
      <c r="G172" s="6">
        <f>SUM(G167:G171)</f>
        <v>6999843</v>
      </c>
      <c r="I172" s="6">
        <f>SUM(I167:I171)</f>
        <v>4501916.1899999995</v>
      </c>
    </row>
    <row r="173" spans="1:11" s="2" customFormat="1">
      <c r="A173" s="2" t="s">
        <v>366</v>
      </c>
      <c r="E173" s="7">
        <f>+E172+E164+E161+E143+E111+E93+E71+E36+E18+E129</f>
        <v>82533944.580000013</v>
      </c>
      <c r="G173" s="7">
        <f>+G172+G164+G161+G143+G111+G93+G71+G36+G18+G129</f>
        <v>106301401.05</v>
      </c>
      <c r="H173" s="5"/>
      <c r="I173" s="7">
        <f>+I172+I164+I161+I143+I111+I93+I71+I36+I18+I129</f>
        <v>107784709.01999998</v>
      </c>
      <c r="K173" s="1"/>
    </row>
    <row r="174" spans="1:11" ht="9" customHeight="1">
      <c r="G174" s="6"/>
    </row>
    <row r="175" spans="1:11" ht="9" customHeight="1">
      <c r="G175" s="6"/>
    </row>
    <row r="176" spans="1:11" s="2" customFormat="1">
      <c r="A176" s="2" t="s">
        <v>367</v>
      </c>
      <c r="E176" s="7"/>
      <c r="G176" s="7"/>
      <c r="I176" s="7"/>
      <c r="K176" s="1"/>
    </row>
    <row r="177" spans="2:11" s="20" customFormat="1">
      <c r="B177" s="28" t="s">
        <v>506</v>
      </c>
      <c r="C177" s="28">
        <v>105003</v>
      </c>
      <c r="D177" s="28"/>
      <c r="E177" s="19">
        <v>0</v>
      </c>
      <c r="F177" s="28"/>
      <c r="G177" s="19">
        <v>0</v>
      </c>
      <c r="H177" s="28"/>
      <c r="I177" s="19">
        <v>20000</v>
      </c>
      <c r="K177" s="28"/>
    </row>
    <row r="178" spans="2:11">
      <c r="B178" s="1" t="s">
        <v>103</v>
      </c>
      <c r="C178" s="25">
        <v>200013</v>
      </c>
      <c r="E178" s="6">
        <v>0</v>
      </c>
      <c r="G178" s="6">
        <v>812800</v>
      </c>
      <c r="I178" s="6">
        <v>923400</v>
      </c>
    </row>
    <row r="179" spans="2:11">
      <c r="B179" s="1" t="s">
        <v>104</v>
      </c>
      <c r="C179" s="25">
        <v>200505</v>
      </c>
      <c r="E179" s="6">
        <v>23317.41</v>
      </c>
      <c r="G179" s="6">
        <v>25000</v>
      </c>
      <c r="I179" s="6">
        <v>25000</v>
      </c>
    </row>
    <row r="180" spans="2:11">
      <c r="B180" s="1" t="s">
        <v>172</v>
      </c>
      <c r="C180" s="25">
        <v>200507</v>
      </c>
      <c r="E180" s="6">
        <v>26466.59</v>
      </c>
      <c r="G180" s="6">
        <v>43000</v>
      </c>
      <c r="I180" s="6">
        <v>43000</v>
      </c>
    </row>
    <row r="181" spans="2:11">
      <c r="B181" s="1" t="s">
        <v>105</v>
      </c>
      <c r="C181" s="25">
        <v>200700</v>
      </c>
      <c r="E181" s="6">
        <v>0</v>
      </c>
      <c r="G181" s="6">
        <v>15792</v>
      </c>
      <c r="I181" s="6">
        <v>15792</v>
      </c>
    </row>
    <row r="182" spans="2:11">
      <c r="B182" s="1" t="s">
        <v>479</v>
      </c>
      <c r="C182" s="25">
        <v>200710</v>
      </c>
      <c r="E182" s="6">
        <v>0</v>
      </c>
      <c r="G182" s="6">
        <v>100000</v>
      </c>
      <c r="I182" s="6">
        <v>100000</v>
      </c>
    </row>
    <row r="183" spans="2:11">
      <c r="B183" s="1" t="s">
        <v>106</v>
      </c>
      <c r="C183" s="25">
        <v>221100</v>
      </c>
      <c r="E183" s="6">
        <v>35.28</v>
      </c>
      <c r="G183" s="6">
        <v>10100</v>
      </c>
      <c r="I183" s="6">
        <v>10100</v>
      </c>
    </row>
    <row r="184" spans="2:11">
      <c r="B184" s="1" t="s">
        <v>107</v>
      </c>
      <c r="C184" s="25">
        <v>222100</v>
      </c>
      <c r="E184" s="6">
        <v>105335.33</v>
      </c>
      <c r="G184" s="6">
        <v>281534.53000000003</v>
      </c>
      <c r="I184" s="6">
        <v>281534.53000000003</v>
      </c>
    </row>
    <row r="185" spans="2:11">
      <c r="B185" s="1" t="s">
        <v>108</v>
      </c>
      <c r="C185" s="25">
        <v>250403</v>
      </c>
      <c r="E185" s="6">
        <v>1358.87</v>
      </c>
      <c r="G185" s="6">
        <v>8000</v>
      </c>
      <c r="I185" s="6">
        <v>8000</v>
      </c>
    </row>
    <row r="186" spans="2:11">
      <c r="B186" s="1" t="s">
        <v>109</v>
      </c>
      <c r="C186" s="25">
        <v>250404</v>
      </c>
      <c r="E186" s="6">
        <v>6950.99</v>
      </c>
      <c r="G186" s="6">
        <v>10092</v>
      </c>
      <c r="I186" s="6">
        <v>10092</v>
      </c>
    </row>
    <row r="187" spans="2:11">
      <c r="B187" s="1" t="s">
        <v>475</v>
      </c>
      <c r="C187" s="26">
        <v>260108</v>
      </c>
      <c r="E187" s="6">
        <v>4447.7000000000007</v>
      </c>
      <c r="G187" s="6">
        <v>7000</v>
      </c>
      <c r="I187" s="6">
        <v>0</v>
      </c>
    </row>
    <row r="188" spans="2:11">
      <c r="B188" s="1" t="s">
        <v>462</v>
      </c>
      <c r="C188" s="25">
        <v>260506</v>
      </c>
      <c r="E188" s="6">
        <v>8417.3700000000008</v>
      </c>
      <c r="G188" s="6">
        <v>9000</v>
      </c>
      <c r="I188" s="6">
        <v>9000</v>
      </c>
    </row>
    <row r="189" spans="2:11">
      <c r="B189" s="1" t="s">
        <v>110</v>
      </c>
      <c r="C189" s="25">
        <v>262101</v>
      </c>
      <c r="E189" s="6">
        <v>400089.42</v>
      </c>
      <c r="G189" s="6">
        <v>908375.77</v>
      </c>
      <c r="I189" s="6">
        <v>912153.08</v>
      </c>
    </row>
    <row r="190" spans="2:11">
      <c r="B190" s="1" t="s">
        <v>111</v>
      </c>
      <c r="C190" s="25">
        <v>262201</v>
      </c>
      <c r="E190" s="6">
        <v>352226.88</v>
      </c>
      <c r="G190" s="6">
        <v>250000</v>
      </c>
      <c r="I190" s="6">
        <v>275000</v>
      </c>
    </row>
    <row r="191" spans="2:11">
      <c r="B191" s="1" t="s">
        <v>112</v>
      </c>
      <c r="C191" s="25">
        <v>262205</v>
      </c>
      <c r="E191" s="6">
        <v>651.04999999999995</v>
      </c>
      <c r="G191" s="6">
        <v>3000</v>
      </c>
      <c r="I191" s="6">
        <v>3000</v>
      </c>
    </row>
    <row r="192" spans="2:11">
      <c r="B192" s="1" t="s">
        <v>527</v>
      </c>
      <c r="C192" s="25">
        <v>262301</v>
      </c>
      <c r="E192" s="6">
        <v>586.03</v>
      </c>
      <c r="G192" s="6">
        <v>2000</v>
      </c>
      <c r="I192" s="6">
        <v>2000</v>
      </c>
    </row>
    <row r="193" spans="1:11">
      <c r="B193" s="1" t="s">
        <v>113</v>
      </c>
      <c r="C193" s="25">
        <v>262303</v>
      </c>
      <c r="E193" s="6">
        <v>2590.37</v>
      </c>
      <c r="G193" s="6">
        <v>7000</v>
      </c>
      <c r="I193" s="6">
        <v>7000</v>
      </c>
    </row>
    <row r="194" spans="1:11">
      <c r="B194" s="1" t="s">
        <v>114</v>
      </c>
      <c r="C194" s="25">
        <v>262403</v>
      </c>
      <c r="E194" s="6">
        <v>7771.33</v>
      </c>
      <c r="G194" s="6">
        <v>5000</v>
      </c>
      <c r="I194" s="6">
        <v>2000</v>
      </c>
    </row>
    <row r="195" spans="1:11">
      <c r="B195" s="1" t="s">
        <v>115</v>
      </c>
      <c r="C195" s="25">
        <v>262405</v>
      </c>
      <c r="E195" s="6">
        <v>14960.26</v>
      </c>
      <c r="G195" s="6">
        <v>17000</v>
      </c>
      <c r="I195" s="6">
        <v>17000</v>
      </c>
    </row>
    <row r="196" spans="1:11">
      <c r="B196" s="1" t="s">
        <v>427</v>
      </c>
      <c r="C196" s="26">
        <v>262407</v>
      </c>
      <c r="E196" s="6">
        <v>0</v>
      </c>
      <c r="G196" s="6">
        <v>11000</v>
      </c>
      <c r="I196" s="6">
        <v>11000</v>
      </c>
    </row>
    <row r="197" spans="1:11">
      <c r="B197" s="1" t="s">
        <v>116</v>
      </c>
      <c r="C197" s="25">
        <v>262501</v>
      </c>
      <c r="E197" s="6">
        <v>1329777.7</v>
      </c>
      <c r="G197" s="6">
        <v>1225000</v>
      </c>
      <c r="I197" s="6">
        <v>750000</v>
      </c>
    </row>
    <row r="198" spans="1:11">
      <c r="B198" s="1" t="s">
        <v>117</v>
      </c>
      <c r="C198" s="25">
        <v>262701</v>
      </c>
      <c r="E198" s="6">
        <v>152199.01</v>
      </c>
      <c r="G198" s="6">
        <v>130000</v>
      </c>
      <c r="I198" s="6">
        <v>130000</v>
      </c>
    </row>
    <row r="199" spans="1:11">
      <c r="B199" s="1" t="s">
        <v>428</v>
      </c>
      <c r="C199" s="25">
        <v>262703</v>
      </c>
      <c r="E199" s="6">
        <v>8078.7</v>
      </c>
      <c r="G199" s="6">
        <v>10000</v>
      </c>
      <c r="I199" s="6">
        <v>10000</v>
      </c>
    </row>
    <row r="200" spans="1:11">
      <c r="B200" s="1" t="s">
        <v>118</v>
      </c>
      <c r="C200" s="25">
        <v>262801</v>
      </c>
      <c r="E200" s="6">
        <v>3559.8</v>
      </c>
      <c r="G200" s="6">
        <v>3000</v>
      </c>
      <c r="I200" s="6">
        <v>3000</v>
      </c>
    </row>
    <row r="201" spans="1:11">
      <c r="B201" s="1" t="s">
        <v>119</v>
      </c>
      <c r="C201" s="25">
        <v>262802</v>
      </c>
      <c r="E201" s="6">
        <v>435141.39</v>
      </c>
      <c r="G201" s="6">
        <v>336287.39</v>
      </c>
      <c r="I201" s="6">
        <v>442539.89</v>
      </c>
    </row>
    <row r="202" spans="1:11">
      <c r="B202" s="1" t="s">
        <v>393</v>
      </c>
      <c r="C202" s="25">
        <v>262901</v>
      </c>
      <c r="E202" s="6">
        <v>28568.81</v>
      </c>
      <c r="G202" s="6">
        <v>24000</v>
      </c>
      <c r="I202" s="6">
        <v>35000</v>
      </c>
    </row>
    <row r="203" spans="1:11">
      <c r="B203" s="1" t="s">
        <v>120</v>
      </c>
      <c r="C203" s="25">
        <v>263101</v>
      </c>
      <c r="E203" s="6">
        <v>10330.33</v>
      </c>
      <c r="G203" s="6">
        <v>6000</v>
      </c>
      <c r="I203" s="6">
        <v>6000</v>
      </c>
    </row>
    <row r="204" spans="1:11">
      <c r="B204" s="1" t="s">
        <v>394</v>
      </c>
      <c r="C204" s="25">
        <v>263102</v>
      </c>
      <c r="E204" s="6">
        <v>1557.45</v>
      </c>
      <c r="G204" s="6">
        <v>2000</v>
      </c>
      <c r="I204" s="6">
        <v>2000</v>
      </c>
    </row>
    <row r="205" spans="1:11">
      <c r="B205" s="1" t="s">
        <v>395</v>
      </c>
      <c r="C205" s="25">
        <v>263103</v>
      </c>
      <c r="E205" s="6">
        <v>18681.64</v>
      </c>
      <c r="G205" s="6">
        <v>30000</v>
      </c>
      <c r="I205" s="6">
        <v>15000</v>
      </c>
    </row>
    <row r="206" spans="1:11">
      <c r="B206" s="1" t="s">
        <v>480</v>
      </c>
      <c r="C206" s="25">
        <v>500012</v>
      </c>
      <c r="E206" s="6">
        <v>0</v>
      </c>
      <c r="G206" s="6">
        <v>7650000</v>
      </c>
      <c r="I206" s="6">
        <v>8317000</v>
      </c>
    </row>
    <row r="207" spans="1:11" s="2" customFormat="1">
      <c r="A207" s="2" t="s">
        <v>368</v>
      </c>
      <c r="E207" s="9">
        <f>SUM(E177:E206)</f>
        <v>2943099.7100000004</v>
      </c>
      <c r="G207" s="9">
        <f>SUM(G177:G206)</f>
        <v>11941981.689999999</v>
      </c>
      <c r="I207" s="9">
        <f>SUM(I177:I206)</f>
        <v>12385611.5</v>
      </c>
      <c r="K207" s="1"/>
    </row>
    <row r="208" spans="1:11" ht="9" customHeight="1">
      <c r="G208" s="6"/>
    </row>
    <row r="209" spans="1:11" ht="9" customHeight="1">
      <c r="G209" s="6"/>
    </row>
    <row r="210" spans="1:11" s="2" customFormat="1">
      <c r="A210" s="2" t="s">
        <v>369</v>
      </c>
      <c r="E210" s="7"/>
      <c r="G210" s="7"/>
      <c r="I210" s="7"/>
      <c r="K210" s="1"/>
    </row>
    <row r="211" spans="1:11" s="2" customFormat="1">
      <c r="A211" s="2" t="s">
        <v>121</v>
      </c>
      <c r="E211" s="7"/>
      <c r="G211" s="7"/>
      <c r="I211" s="7"/>
      <c r="K211" s="1"/>
    </row>
    <row r="212" spans="1:11">
      <c r="B212" s="1" t="s">
        <v>429</v>
      </c>
      <c r="C212" s="25">
        <v>200040</v>
      </c>
      <c r="E212" s="6">
        <v>264566.63</v>
      </c>
      <c r="G212" s="6">
        <v>255907.13</v>
      </c>
      <c r="I212" s="6">
        <v>261865.72</v>
      </c>
    </row>
    <row r="213" spans="1:11">
      <c r="B213" s="1" t="s">
        <v>122</v>
      </c>
      <c r="C213" s="25">
        <v>240702</v>
      </c>
      <c r="E213" s="6">
        <v>780499.98</v>
      </c>
      <c r="G213" s="6">
        <v>901000</v>
      </c>
      <c r="I213" s="6">
        <v>958000</v>
      </c>
    </row>
    <row r="214" spans="1:11">
      <c r="B214" s="1" t="s">
        <v>528</v>
      </c>
      <c r="C214" s="25">
        <v>240703</v>
      </c>
      <c r="E214" s="6">
        <v>2704.22</v>
      </c>
      <c r="G214" s="6">
        <v>1052</v>
      </c>
      <c r="I214" s="6">
        <v>1052</v>
      </c>
    </row>
    <row r="215" spans="1:11">
      <c r="B215" s="1" t="s">
        <v>396</v>
      </c>
      <c r="C215" s="25">
        <v>240705</v>
      </c>
      <c r="E215" s="6">
        <v>3045968.7</v>
      </c>
      <c r="G215" s="6">
        <v>3064199.17</v>
      </c>
      <c r="I215" s="6">
        <v>3099590.9</v>
      </c>
    </row>
    <row r="216" spans="1:11">
      <c r="B216" s="1" t="s">
        <v>123</v>
      </c>
      <c r="C216" s="25">
        <v>241601</v>
      </c>
      <c r="E216" s="6">
        <v>15719.42</v>
      </c>
      <c r="G216" s="6">
        <v>32904.69</v>
      </c>
      <c r="I216" s="6">
        <v>32904.69</v>
      </c>
    </row>
    <row r="217" spans="1:11">
      <c r="B217" s="1" t="s">
        <v>20</v>
      </c>
      <c r="C217" s="25">
        <v>241801</v>
      </c>
      <c r="E217" s="6">
        <v>115944.6</v>
      </c>
      <c r="G217" s="6">
        <v>60000</v>
      </c>
      <c r="I217" s="6">
        <v>65000</v>
      </c>
    </row>
    <row r="218" spans="1:11" s="28" customFormat="1">
      <c r="B218" s="28" t="s">
        <v>507</v>
      </c>
      <c r="C218" s="29">
        <v>241802</v>
      </c>
      <c r="E218" s="19">
        <v>4783.51</v>
      </c>
      <c r="G218" s="19">
        <v>0</v>
      </c>
      <c r="I218" s="19">
        <v>8000</v>
      </c>
    </row>
    <row r="219" spans="1:11">
      <c r="B219" s="1" t="s">
        <v>124</v>
      </c>
      <c r="C219" s="25">
        <v>250151</v>
      </c>
      <c r="E219" s="6">
        <v>53971.23</v>
      </c>
      <c r="G219" s="6">
        <v>79520</v>
      </c>
      <c r="I219" s="6">
        <v>79520</v>
      </c>
    </row>
    <row r="220" spans="1:11">
      <c r="B220" s="1" t="s">
        <v>125</v>
      </c>
      <c r="C220" s="25">
        <v>260205</v>
      </c>
      <c r="E220" s="6">
        <v>244650.49</v>
      </c>
      <c r="G220" s="6">
        <v>140000</v>
      </c>
      <c r="I220" s="6">
        <v>140000</v>
      </c>
    </row>
    <row r="221" spans="1:11" s="28" customFormat="1">
      <c r="B221" s="28" t="s">
        <v>508</v>
      </c>
      <c r="C221" s="29">
        <v>260206</v>
      </c>
      <c r="E221" s="19">
        <v>485.63</v>
      </c>
      <c r="G221" s="19">
        <v>0</v>
      </c>
      <c r="I221" s="19">
        <v>6000</v>
      </c>
    </row>
    <row r="222" spans="1:11">
      <c r="B222" s="1" t="s">
        <v>126</v>
      </c>
      <c r="C222" s="25">
        <v>260505</v>
      </c>
      <c r="E222" s="6">
        <v>37918.080000000002</v>
      </c>
      <c r="G222" s="6">
        <v>38734.28</v>
      </c>
      <c r="I222" s="6">
        <v>41397.839999999997</v>
      </c>
    </row>
    <row r="223" spans="1:11">
      <c r="B223" s="1" t="s">
        <v>127</v>
      </c>
      <c r="C223" s="25">
        <v>261103</v>
      </c>
      <c r="E223" s="6">
        <v>1876.41</v>
      </c>
      <c r="G223" s="6">
        <v>3213.36</v>
      </c>
      <c r="I223" s="6">
        <v>3213.36</v>
      </c>
    </row>
    <row r="224" spans="1:11">
      <c r="B224" s="1" t="s">
        <v>128</v>
      </c>
      <c r="C224" s="25">
        <v>262203</v>
      </c>
      <c r="E224" s="6">
        <v>57487.96</v>
      </c>
      <c r="G224" s="6">
        <v>20000</v>
      </c>
      <c r="I224" s="6">
        <v>10000</v>
      </c>
    </row>
    <row r="225" spans="1:11">
      <c r="B225" s="1" t="s">
        <v>68</v>
      </c>
      <c r="C225" s="25">
        <v>265150</v>
      </c>
      <c r="E225" s="6">
        <v>222710.73</v>
      </c>
      <c r="G225" s="6">
        <v>104000</v>
      </c>
      <c r="I225" s="6">
        <v>234508.21</v>
      </c>
    </row>
    <row r="226" spans="1:11" s="28" customFormat="1">
      <c r="B226" s="28" t="s">
        <v>509</v>
      </c>
      <c r="C226" s="29">
        <v>265151</v>
      </c>
      <c r="E226" s="19">
        <v>0</v>
      </c>
      <c r="G226" s="19">
        <v>0</v>
      </c>
      <c r="I226" s="19">
        <v>4000</v>
      </c>
    </row>
    <row r="227" spans="1:11">
      <c r="B227" s="1" t="s">
        <v>397</v>
      </c>
      <c r="C227" s="25">
        <v>265202</v>
      </c>
      <c r="E227" s="6">
        <v>122692.37</v>
      </c>
      <c r="G227" s="6">
        <v>72000</v>
      </c>
      <c r="I227" s="6">
        <v>50000</v>
      </c>
    </row>
    <row r="228" spans="1:11">
      <c r="B228" s="1" t="s">
        <v>129</v>
      </c>
      <c r="C228" s="25">
        <v>310201</v>
      </c>
      <c r="E228" s="6">
        <v>46380.17</v>
      </c>
      <c r="G228" s="6">
        <v>60000</v>
      </c>
      <c r="I228" s="6">
        <v>55000</v>
      </c>
    </row>
    <row r="229" spans="1:11">
      <c r="A229" s="1" t="s">
        <v>336</v>
      </c>
      <c r="E229" s="8">
        <f>SUM(E212:E228)</f>
        <v>5018360.1300000008</v>
      </c>
      <c r="G229" s="8">
        <f>SUM(G212:G228)</f>
        <v>4832530.6300000008</v>
      </c>
      <c r="I229" s="8">
        <f>SUM(I212:I228)</f>
        <v>5050052.7200000007</v>
      </c>
    </row>
    <row r="230" spans="1:11" ht="9" customHeight="1">
      <c r="G230" s="6"/>
    </row>
    <row r="231" spans="1:11">
      <c r="A231" s="2" t="s">
        <v>130</v>
      </c>
      <c r="G231" s="6"/>
    </row>
    <row r="232" spans="1:11">
      <c r="B232" s="1" t="s">
        <v>131</v>
      </c>
      <c r="C232" s="25">
        <v>290203</v>
      </c>
      <c r="E232" s="6">
        <v>635939.88</v>
      </c>
      <c r="G232" s="6">
        <v>595804.87</v>
      </c>
      <c r="I232" s="6">
        <v>610667.88</v>
      </c>
    </row>
    <row r="233" spans="1:11">
      <c r="B233" s="1" t="s">
        <v>132</v>
      </c>
      <c r="C233" s="25">
        <v>290204</v>
      </c>
      <c r="E233" s="6">
        <v>85589.14</v>
      </c>
      <c r="G233" s="6">
        <v>30000</v>
      </c>
      <c r="I233" s="6">
        <v>30000</v>
      </c>
    </row>
    <row r="234" spans="1:11">
      <c r="A234" s="1" t="s">
        <v>337</v>
      </c>
      <c r="E234" s="8">
        <f>SUM(E232:E233)</f>
        <v>721529.02</v>
      </c>
      <c r="G234" s="8">
        <f>SUM(G232:G233)</f>
        <v>625804.87</v>
      </c>
      <c r="I234" s="8">
        <f>SUM(I232:I233)</f>
        <v>640667.88</v>
      </c>
    </row>
    <row r="235" spans="1:11" ht="9" customHeight="1">
      <c r="G235" s="6"/>
    </row>
    <row r="236" spans="1:11" s="2" customFormat="1">
      <c r="A236" s="2" t="s">
        <v>133</v>
      </c>
      <c r="E236" s="7"/>
      <c r="G236" s="7"/>
      <c r="I236" s="7"/>
      <c r="K236" s="1"/>
    </row>
    <row r="237" spans="1:11">
      <c r="B237" s="1" t="s">
        <v>134</v>
      </c>
      <c r="C237" s="25">
        <v>101013</v>
      </c>
      <c r="E237" s="6">
        <v>0</v>
      </c>
      <c r="G237" s="6">
        <v>172000</v>
      </c>
      <c r="I237" s="6">
        <v>172000</v>
      </c>
    </row>
    <row r="238" spans="1:11">
      <c r="B238" s="1" t="s">
        <v>135</v>
      </c>
      <c r="C238" s="25">
        <v>200800</v>
      </c>
      <c r="E238" s="6">
        <v>0</v>
      </c>
      <c r="G238" s="6">
        <v>101020</v>
      </c>
      <c r="I238" s="6">
        <v>101020</v>
      </c>
    </row>
    <row r="239" spans="1:11">
      <c r="B239" s="1" t="s">
        <v>136</v>
      </c>
      <c r="C239" s="25">
        <v>240307</v>
      </c>
      <c r="E239" s="6">
        <v>16569.849999999999</v>
      </c>
      <c r="G239" s="6">
        <v>9000</v>
      </c>
      <c r="I239" s="6">
        <v>12000</v>
      </c>
    </row>
    <row r="240" spans="1:11" s="28" customFormat="1">
      <c r="B240" s="28" t="s">
        <v>510</v>
      </c>
      <c r="C240" s="29">
        <v>240110</v>
      </c>
      <c r="E240" s="19">
        <v>0</v>
      </c>
      <c r="G240" s="19">
        <v>0</v>
      </c>
      <c r="I240" s="19">
        <v>6000</v>
      </c>
    </row>
    <row r="241" spans="1:11">
      <c r="B241" s="1" t="s">
        <v>137</v>
      </c>
      <c r="C241" s="25">
        <v>241401</v>
      </c>
      <c r="E241" s="6">
        <v>332435.11</v>
      </c>
      <c r="G241" s="6">
        <v>250000</v>
      </c>
      <c r="I241" s="6">
        <v>250000</v>
      </c>
    </row>
    <row r="242" spans="1:11">
      <c r="B242" s="1" t="s">
        <v>430</v>
      </c>
      <c r="C242" s="26">
        <v>241704</v>
      </c>
      <c r="E242" s="6">
        <v>2752.31</v>
      </c>
      <c r="G242" s="6">
        <v>3000</v>
      </c>
      <c r="I242" s="6">
        <v>3000</v>
      </c>
    </row>
    <row r="243" spans="1:11">
      <c r="B243" s="1" t="s">
        <v>431</v>
      </c>
      <c r="C243" s="25">
        <v>260604</v>
      </c>
      <c r="E243" s="6">
        <v>-3163.94</v>
      </c>
      <c r="G243" s="6">
        <v>1000</v>
      </c>
      <c r="I243" s="6">
        <v>1000</v>
      </c>
    </row>
    <row r="244" spans="1:11">
      <c r="B244" s="1" t="s">
        <v>398</v>
      </c>
      <c r="C244" s="25">
        <v>263003</v>
      </c>
      <c r="E244" s="6">
        <v>34433.15</v>
      </c>
      <c r="G244" s="6">
        <v>15000</v>
      </c>
      <c r="I244" s="6">
        <v>15000</v>
      </c>
    </row>
    <row r="245" spans="1:11">
      <c r="B245" s="1" t="s">
        <v>138</v>
      </c>
      <c r="C245" s="25">
        <v>380208</v>
      </c>
      <c r="E245" s="6">
        <v>126392.31</v>
      </c>
      <c r="G245" s="6">
        <v>125000</v>
      </c>
      <c r="I245" s="6">
        <v>135000</v>
      </c>
    </row>
    <row r="246" spans="1:11">
      <c r="B246" s="1" t="s">
        <v>481</v>
      </c>
      <c r="C246" s="25">
        <v>500013</v>
      </c>
      <c r="E246" s="6">
        <v>0</v>
      </c>
      <c r="G246" s="6">
        <v>11853000</v>
      </c>
      <c r="I246" s="6">
        <v>12421000</v>
      </c>
    </row>
    <row r="247" spans="1:11">
      <c r="A247" s="1" t="s">
        <v>338</v>
      </c>
      <c r="E247" s="8">
        <f>SUM(E237:E246)</f>
        <v>509418.79</v>
      </c>
      <c r="G247" s="8">
        <f>SUM(G237:G246)</f>
        <v>12529020</v>
      </c>
      <c r="I247" s="8">
        <f>SUM(I237:I246)</f>
        <v>13116020</v>
      </c>
    </row>
    <row r="248" spans="1:11" s="2" customFormat="1">
      <c r="A248" s="2" t="s">
        <v>370</v>
      </c>
      <c r="E248" s="7">
        <f>+E247+E234+E229</f>
        <v>6249307.9400000013</v>
      </c>
      <c r="G248" s="7">
        <f>+G247+G234+G229</f>
        <v>17987355.5</v>
      </c>
      <c r="I248" s="7">
        <f>+I247+I234+I229</f>
        <v>18806740.600000001</v>
      </c>
      <c r="K248" s="1"/>
    </row>
    <row r="249" spans="1:11" s="2" customFormat="1" ht="9" customHeight="1">
      <c r="E249" s="7"/>
      <c r="G249" s="7"/>
      <c r="I249" s="7"/>
      <c r="K249" s="1"/>
    </row>
    <row r="250" spans="1:11" ht="9" customHeight="1">
      <c r="G250" s="6"/>
    </row>
    <row r="251" spans="1:11" s="2" customFormat="1">
      <c r="A251" s="2" t="s">
        <v>371</v>
      </c>
      <c r="E251" s="7"/>
      <c r="G251" s="7"/>
      <c r="I251" s="7"/>
      <c r="K251" s="1"/>
    </row>
    <row r="252" spans="1:11">
      <c r="B252" s="1" t="s">
        <v>139</v>
      </c>
      <c r="C252" s="25">
        <v>270101</v>
      </c>
      <c r="E252" s="6">
        <v>1257774.68</v>
      </c>
      <c r="G252" s="6">
        <v>1256769.6499999999</v>
      </c>
      <c r="I252" s="6">
        <v>1257865.33</v>
      </c>
    </row>
    <row r="253" spans="1:11">
      <c r="B253" s="1" t="s">
        <v>140</v>
      </c>
      <c r="C253" s="25">
        <v>270105</v>
      </c>
      <c r="E253" s="6">
        <v>3305709.74</v>
      </c>
      <c r="G253" s="6">
        <v>3263041.54</v>
      </c>
      <c r="I253" s="6">
        <v>3520658.74</v>
      </c>
    </row>
    <row r="254" spans="1:11">
      <c r="B254" s="1" t="s">
        <v>141</v>
      </c>
      <c r="C254" s="25">
        <v>270106</v>
      </c>
      <c r="E254" s="6">
        <v>1691758.1500000004</v>
      </c>
      <c r="G254" s="6">
        <v>1798567.72</v>
      </c>
      <c r="I254" s="6">
        <v>1802624.32</v>
      </c>
    </row>
    <row r="255" spans="1:11">
      <c r="B255" s="1" t="s">
        <v>142</v>
      </c>
      <c r="C255" s="25">
        <v>270201</v>
      </c>
      <c r="E255" s="6">
        <v>955407.07</v>
      </c>
      <c r="G255" s="6">
        <v>933570.62</v>
      </c>
      <c r="I255" s="6">
        <v>967381.5</v>
      </c>
    </row>
    <row r="256" spans="1:11">
      <c r="B256" s="1" t="s">
        <v>143</v>
      </c>
      <c r="C256" s="25">
        <v>270202</v>
      </c>
      <c r="E256" s="6">
        <v>266488.03999999998</v>
      </c>
      <c r="G256" s="6">
        <v>94678.79</v>
      </c>
      <c r="I256" s="6">
        <v>87691.58</v>
      </c>
    </row>
    <row r="257" spans="1:11">
      <c r="B257" s="1" t="s">
        <v>144</v>
      </c>
      <c r="C257" s="25">
        <v>270203</v>
      </c>
      <c r="E257" s="6">
        <v>27000.98</v>
      </c>
      <c r="G257" s="6">
        <v>59425.83</v>
      </c>
      <c r="I257" s="6">
        <v>59427.74</v>
      </c>
    </row>
    <row r="258" spans="1:11" s="2" customFormat="1">
      <c r="A258" s="2" t="s">
        <v>372</v>
      </c>
      <c r="E258" s="9">
        <f>SUM(E252:E257)</f>
        <v>7504138.6600000011</v>
      </c>
      <c r="G258" s="9">
        <f>SUM(G252:G257)</f>
        <v>7406054.1499999994</v>
      </c>
      <c r="I258" s="9">
        <f>SUM(I252:I257)</f>
        <v>7695649.2100000009</v>
      </c>
      <c r="K258" s="1"/>
    </row>
    <row r="259" spans="1:11" s="2" customFormat="1" ht="9" customHeight="1">
      <c r="E259" s="9"/>
      <c r="G259" s="9"/>
      <c r="I259" s="9"/>
      <c r="K259" s="1"/>
    </row>
    <row r="260" spans="1:11" s="2" customFormat="1" ht="9" customHeight="1">
      <c r="E260" s="9"/>
      <c r="G260" s="9"/>
      <c r="I260" s="9"/>
      <c r="K260" s="1"/>
    </row>
    <row r="261" spans="1:11">
      <c r="A261" s="2" t="s">
        <v>373</v>
      </c>
      <c r="G261" s="6"/>
    </row>
    <row r="262" spans="1:11" s="2" customFormat="1">
      <c r="A262" s="2" t="s">
        <v>147</v>
      </c>
      <c r="E262" s="7"/>
      <c r="G262" s="7"/>
      <c r="I262" s="7"/>
      <c r="K262" s="1"/>
    </row>
    <row r="263" spans="1:11">
      <c r="B263" s="1" t="s">
        <v>148</v>
      </c>
      <c r="C263" s="25">
        <v>270205</v>
      </c>
      <c r="E263" s="6">
        <v>29112.36</v>
      </c>
      <c r="G263" s="6">
        <v>23000</v>
      </c>
      <c r="I263" s="6">
        <v>24000</v>
      </c>
    </row>
    <row r="264" spans="1:11" ht="9" customHeight="1">
      <c r="G264" s="6"/>
    </row>
    <row r="265" spans="1:11" s="2" customFormat="1">
      <c r="A265" s="2" t="s">
        <v>149</v>
      </c>
      <c r="E265" s="7"/>
      <c r="G265" s="7"/>
      <c r="I265" s="7"/>
      <c r="K265" s="1"/>
    </row>
    <row r="266" spans="1:11">
      <c r="B266" s="1" t="s">
        <v>150</v>
      </c>
      <c r="C266" s="25">
        <v>290205</v>
      </c>
      <c r="E266" s="6">
        <v>694930.2</v>
      </c>
      <c r="G266" s="6">
        <v>701351.87</v>
      </c>
      <c r="I266" s="6">
        <v>716194.13</v>
      </c>
    </row>
    <row r="267" spans="1:11">
      <c r="B267" s="1" t="s">
        <v>151</v>
      </c>
      <c r="C267" s="25">
        <v>290207</v>
      </c>
      <c r="E267" s="6">
        <v>72927.48</v>
      </c>
      <c r="G267" s="6">
        <v>120000</v>
      </c>
      <c r="I267" s="6">
        <v>120000</v>
      </c>
    </row>
    <row r="268" spans="1:11">
      <c r="B268" s="1" t="s">
        <v>152</v>
      </c>
      <c r="C268" s="25">
        <v>290402</v>
      </c>
      <c r="E268" s="6">
        <v>598055.54</v>
      </c>
      <c r="G268" s="6">
        <v>653962.63</v>
      </c>
      <c r="I268" s="6">
        <v>681424.6</v>
      </c>
    </row>
    <row r="269" spans="1:11">
      <c r="A269" s="1" t="s">
        <v>339</v>
      </c>
      <c r="E269" s="8">
        <f>SUM(E266:E268)</f>
        <v>1365913.22</v>
      </c>
      <c r="G269" s="8">
        <f>SUM(G266:G268)</f>
        <v>1475314.5</v>
      </c>
      <c r="I269" s="8">
        <f>SUM(I266:I268)</f>
        <v>1517618.73</v>
      </c>
    </row>
    <row r="270" spans="1:11" ht="9" customHeight="1">
      <c r="G270" s="6"/>
    </row>
    <row r="271" spans="1:11" s="2" customFormat="1">
      <c r="A271" s="2" t="s">
        <v>153</v>
      </c>
      <c r="E271" s="7"/>
      <c r="G271" s="7"/>
      <c r="I271" s="7"/>
      <c r="K271" s="1"/>
    </row>
    <row r="272" spans="1:11">
      <c r="B272" s="1" t="s">
        <v>154</v>
      </c>
      <c r="C272" s="25">
        <v>290301</v>
      </c>
      <c r="E272" s="6">
        <v>644435.32999999996</v>
      </c>
      <c r="G272" s="6">
        <v>558302.82999999996</v>
      </c>
      <c r="I272" s="6">
        <v>567326.32999999996</v>
      </c>
    </row>
    <row r="273" spans="1:11">
      <c r="B273" s="1" t="s">
        <v>97</v>
      </c>
      <c r="C273" s="25">
        <v>290403</v>
      </c>
      <c r="E273" s="6">
        <v>1605071.97</v>
      </c>
      <c r="G273" s="6">
        <v>1671000</v>
      </c>
      <c r="I273" s="6">
        <v>1743000</v>
      </c>
    </row>
    <row r="274" spans="1:11">
      <c r="B274" s="1" t="s">
        <v>145</v>
      </c>
      <c r="C274" s="25">
        <v>290404</v>
      </c>
      <c r="E274" s="6">
        <v>119364.99</v>
      </c>
      <c r="G274" s="6">
        <v>151587.64000000001</v>
      </c>
      <c r="I274" s="6">
        <v>151672.87</v>
      </c>
    </row>
    <row r="275" spans="1:11">
      <c r="B275" s="1" t="s">
        <v>146</v>
      </c>
      <c r="C275" s="25">
        <v>290405</v>
      </c>
      <c r="E275" s="6">
        <v>230825.14</v>
      </c>
      <c r="G275" s="6">
        <v>223606.25</v>
      </c>
      <c r="I275" s="6">
        <v>226392.35</v>
      </c>
    </row>
    <row r="276" spans="1:11">
      <c r="B276" s="1" t="s">
        <v>399</v>
      </c>
      <c r="C276" s="25">
        <v>290406</v>
      </c>
      <c r="E276" s="6">
        <v>146075.23000000001</v>
      </c>
      <c r="G276" s="6">
        <v>162837</v>
      </c>
      <c r="I276" s="6">
        <v>162837</v>
      </c>
    </row>
    <row r="277" spans="1:11">
      <c r="B277" s="1" t="s">
        <v>463</v>
      </c>
      <c r="C277" s="26">
        <v>290407</v>
      </c>
      <c r="E277" s="6">
        <v>-1844.07</v>
      </c>
      <c r="G277" s="6">
        <v>5000</v>
      </c>
      <c r="I277" s="6">
        <v>5000</v>
      </c>
    </row>
    <row r="278" spans="1:11">
      <c r="B278" s="1" t="s">
        <v>529</v>
      </c>
      <c r="C278" s="25">
        <v>290408</v>
      </c>
      <c r="E278" s="6">
        <v>126513.9</v>
      </c>
      <c r="G278" s="6">
        <v>85194.87</v>
      </c>
      <c r="I278" s="6">
        <v>86532.65</v>
      </c>
    </row>
    <row r="279" spans="1:11">
      <c r="A279" s="1" t="s">
        <v>340</v>
      </c>
      <c r="E279" s="8">
        <f>SUM(E272:E278)</f>
        <v>2870442.49</v>
      </c>
      <c r="G279" s="8">
        <f>SUM(G272:G278)</f>
        <v>2857528.5900000003</v>
      </c>
      <c r="I279" s="8">
        <f>SUM(I272:I278)</f>
        <v>2942761.2</v>
      </c>
    </row>
    <row r="280" spans="1:11" ht="9" customHeight="1">
      <c r="E280" s="8"/>
      <c r="G280" s="8"/>
      <c r="I280" s="8"/>
    </row>
    <row r="281" spans="1:11" s="2" customFormat="1">
      <c r="A281" s="2" t="s">
        <v>155</v>
      </c>
      <c r="E281" s="7"/>
      <c r="G281" s="7"/>
      <c r="I281" s="7"/>
      <c r="K281" s="1"/>
    </row>
    <row r="282" spans="1:11">
      <c r="B282" s="1" t="s">
        <v>156</v>
      </c>
      <c r="C282" s="25">
        <v>260209</v>
      </c>
      <c r="E282" s="6">
        <v>617417.89</v>
      </c>
      <c r="G282" s="6">
        <v>555772.4</v>
      </c>
      <c r="I282" s="6">
        <v>549549.14</v>
      </c>
    </row>
    <row r="283" spans="1:11" ht="9" customHeight="1">
      <c r="G283" s="6"/>
    </row>
    <row r="284" spans="1:11" s="2" customFormat="1">
      <c r="A284" s="2" t="s">
        <v>157</v>
      </c>
      <c r="E284" s="7"/>
      <c r="G284" s="7"/>
      <c r="I284" s="7"/>
      <c r="K284" s="1"/>
    </row>
    <row r="285" spans="1:11">
      <c r="B285" s="1" t="s">
        <v>400</v>
      </c>
      <c r="C285" s="25">
        <v>200201</v>
      </c>
      <c r="E285" s="6">
        <v>173453.96</v>
      </c>
      <c r="G285" s="6">
        <v>157760.97</v>
      </c>
      <c r="I285" s="6">
        <v>196759.82</v>
      </c>
    </row>
    <row r="286" spans="1:11">
      <c r="B286" s="1" t="s">
        <v>170</v>
      </c>
      <c r="C286" s="25">
        <v>200203</v>
      </c>
      <c r="E286" s="6">
        <v>21012.59</v>
      </c>
      <c r="G286" s="6">
        <v>17166</v>
      </c>
      <c r="I286" s="6">
        <v>17166</v>
      </c>
    </row>
    <row r="287" spans="1:11">
      <c r="B287" s="1" t="s">
        <v>401</v>
      </c>
      <c r="C287" s="25">
        <v>200451</v>
      </c>
      <c r="E287" s="6">
        <v>211619.88</v>
      </c>
      <c r="G287" s="6">
        <v>300806.57</v>
      </c>
      <c r="I287" s="6">
        <v>302897.12</v>
      </c>
    </row>
    <row r="288" spans="1:11">
      <c r="B288" s="1" t="s">
        <v>158</v>
      </c>
      <c r="C288" s="25">
        <v>200501</v>
      </c>
      <c r="E288" s="6">
        <v>241417.73</v>
      </c>
      <c r="G288" s="6">
        <v>225774.57</v>
      </c>
      <c r="I288" s="6">
        <v>233723.57</v>
      </c>
    </row>
    <row r="289" spans="2:9">
      <c r="B289" s="1" t="s">
        <v>159</v>
      </c>
      <c r="C289" s="25">
        <v>200502</v>
      </c>
      <c r="E289" s="6">
        <v>294749.62</v>
      </c>
      <c r="G289" s="6">
        <v>291400</v>
      </c>
      <c r="I289" s="6">
        <v>299200</v>
      </c>
    </row>
    <row r="290" spans="2:9">
      <c r="B290" s="1" t="s">
        <v>21</v>
      </c>
      <c r="C290" s="25">
        <v>201301</v>
      </c>
      <c r="E290" s="6">
        <v>4235</v>
      </c>
      <c r="G290" s="6">
        <v>6000</v>
      </c>
      <c r="I290" s="6">
        <v>168000</v>
      </c>
    </row>
    <row r="291" spans="2:9">
      <c r="B291" s="1" t="s">
        <v>432</v>
      </c>
      <c r="C291" s="25">
        <v>201302</v>
      </c>
      <c r="E291" s="6">
        <v>281777.90000000002</v>
      </c>
      <c r="G291" s="6">
        <v>436385.55</v>
      </c>
      <c r="I291" s="6">
        <v>447811.06</v>
      </c>
    </row>
    <row r="292" spans="2:9">
      <c r="B292" s="1" t="s">
        <v>160</v>
      </c>
      <c r="C292" s="25">
        <v>201306</v>
      </c>
      <c r="E292" s="6">
        <v>447512.54</v>
      </c>
      <c r="G292" s="6">
        <v>450594.42</v>
      </c>
      <c r="I292" s="6">
        <v>292141.5</v>
      </c>
    </row>
    <row r="293" spans="2:9">
      <c r="B293" s="1" t="s">
        <v>433</v>
      </c>
      <c r="C293" s="26">
        <v>201307</v>
      </c>
      <c r="E293" s="6">
        <v>474.16</v>
      </c>
      <c r="G293" s="6">
        <v>1000</v>
      </c>
      <c r="I293" s="6">
        <v>1000</v>
      </c>
    </row>
    <row r="294" spans="2:9">
      <c r="B294" s="1" t="s">
        <v>434</v>
      </c>
      <c r="C294" s="26">
        <v>201308</v>
      </c>
      <c r="E294" s="6">
        <v>124.83</v>
      </c>
      <c r="G294" s="6">
        <v>7000</v>
      </c>
      <c r="I294" s="6">
        <v>7000</v>
      </c>
    </row>
    <row r="295" spans="2:9">
      <c r="B295" s="1" t="s">
        <v>402</v>
      </c>
      <c r="C295" s="25">
        <v>210103</v>
      </c>
      <c r="E295" s="6">
        <v>627604.44999999995</v>
      </c>
      <c r="G295" s="6">
        <v>621210.27</v>
      </c>
      <c r="I295" s="6">
        <v>655411.18000000005</v>
      </c>
    </row>
    <row r="296" spans="2:9">
      <c r="B296" s="1" t="s">
        <v>161</v>
      </c>
      <c r="C296" s="25">
        <v>210110</v>
      </c>
      <c r="E296" s="6">
        <v>167679.01999999999</v>
      </c>
      <c r="G296" s="6">
        <v>111150.28</v>
      </c>
      <c r="I296" s="6">
        <v>111195.7</v>
      </c>
    </row>
    <row r="297" spans="2:9">
      <c r="B297" s="28" t="s">
        <v>436</v>
      </c>
      <c r="C297" s="27">
        <v>215101</v>
      </c>
      <c r="D297" s="20"/>
      <c r="E297" s="6">
        <v>174837.08</v>
      </c>
      <c r="F297" s="28"/>
      <c r="G297" s="6">
        <v>280148.96000000002</v>
      </c>
      <c r="H297" s="28"/>
      <c r="I297" s="6">
        <v>479580.56</v>
      </c>
    </row>
    <row r="298" spans="2:9">
      <c r="B298" s="1" t="s">
        <v>163</v>
      </c>
      <c r="C298" s="25">
        <v>220101</v>
      </c>
      <c r="E298" s="6">
        <v>538190.1</v>
      </c>
      <c r="G298" s="6">
        <v>598318.5</v>
      </c>
      <c r="I298" s="6">
        <v>638333.89</v>
      </c>
    </row>
    <row r="299" spans="2:9">
      <c r="B299" s="1" t="s">
        <v>530</v>
      </c>
      <c r="C299" s="25">
        <v>230011</v>
      </c>
      <c r="E299" s="6">
        <v>993099.84</v>
      </c>
      <c r="G299" s="6">
        <v>859789.17</v>
      </c>
      <c r="I299" s="6">
        <v>877615.09</v>
      </c>
    </row>
    <row r="300" spans="2:9">
      <c r="B300" s="1" t="s">
        <v>165</v>
      </c>
      <c r="C300" s="25">
        <v>240101</v>
      </c>
      <c r="E300" s="6">
        <v>1104333.95</v>
      </c>
      <c r="G300" s="6">
        <v>911865.31</v>
      </c>
      <c r="I300" s="6">
        <v>930325.11</v>
      </c>
    </row>
    <row r="301" spans="2:9">
      <c r="B301" s="1" t="s">
        <v>166</v>
      </c>
      <c r="C301" s="25">
        <v>250101</v>
      </c>
      <c r="E301" s="6">
        <v>707079.94</v>
      </c>
      <c r="G301" s="6">
        <v>634339.4</v>
      </c>
      <c r="I301" s="6">
        <v>702732.34</v>
      </c>
    </row>
    <row r="302" spans="2:9">
      <c r="B302" s="1" t="s">
        <v>167</v>
      </c>
      <c r="C302" s="25">
        <v>260101</v>
      </c>
      <c r="E302" s="6">
        <v>1399664.79</v>
      </c>
      <c r="G302" s="6">
        <v>1025510.93</v>
      </c>
      <c r="I302" s="6">
        <v>1111606.57</v>
      </c>
    </row>
    <row r="303" spans="2:9">
      <c r="B303" s="1" t="s">
        <v>403</v>
      </c>
      <c r="C303" s="25">
        <v>265101</v>
      </c>
      <c r="E303" s="6">
        <v>881490.02</v>
      </c>
      <c r="G303" s="6">
        <v>700750.26</v>
      </c>
      <c r="I303" s="6">
        <v>719501.51</v>
      </c>
    </row>
    <row r="304" spans="2:9">
      <c r="B304" s="1" t="s">
        <v>531</v>
      </c>
      <c r="C304" s="25">
        <v>280101</v>
      </c>
      <c r="E304" s="6">
        <v>564416.30000000005</v>
      </c>
      <c r="G304" s="6">
        <v>498550.5</v>
      </c>
      <c r="I304" s="6">
        <v>509719.61</v>
      </c>
    </row>
    <row r="305" spans="1:11">
      <c r="B305" s="1" t="s">
        <v>496</v>
      </c>
      <c r="C305" s="25">
        <v>280208</v>
      </c>
      <c r="E305" s="6">
        <v>53783.4</v>
      </c>
      <c r="G305" s="6">
        <v>34422.449999999997</v>
      </c>
      <c r="I305" s="6">
        <v>34422.449999999997</v>
      </c>
    </row>
    <row r="306" spans="1:11">
      <c r="A306" s="1" t="s">
        <v>341</v>
      </c>
      <c r="E306" s="8">
        <f>SUM(E285:E305)</f>
        <v>8888557.1000000015</v>
      </c>
      <c r="G306" s="8">
        <f>SUM(G285:G305)</f>
        <v>8169944.1100000003</v>
      </c>
      <c r="I306" s="8">
        <f>SUM(I285:I305)</f>
        <v>8736143.0800000001</v>
      </c>
    </row>
    <row r="307" spans="1:11" ht="9" customHeight="1">
      <c r="E307" s="1"/>
      <c r="G307" s="1"/>
      <c r="I307" s="1"/>
    </row>
    <row r="308" spans="1:11" s="2" customFormat="1">
      <c r="A308" s="2" t="s">
        <v>168</v>
      </c>
      <c r="E308" s="7"/>
      <c r="G308" s="7"/>
      <c r="I308" s="7"/>
      <c r="K308" s="1"/>
    </row>
    <row r="309" spans="1:11" s="20" customFormat="1">
      <c r="B309" s="28" t="s">
        <v>511</v>
      </c>
      <c r="C309" s="28">
        <v>200019</v>
      </c>
      <c r="D309" s="28"/>
      <c r="E309" s="19">
        <v>0</v>
      </c>
      <c r="F309" s="28"/>
      <c r="G309" s="19">
        <v>0</v>
      </c>
      <c r="H309" s="28"/>
      <c r="I309" s="19">
        <v>61889.2</v>
      </c>
      <c r="K309" s="28"/>
    </row>
    <row r="310" spans="1:11">
      <c r="B310" s="1" t="s">
        <v>169</v>
      </c>
      <c r="C310" s="25">
        <v>200036</v>
      </c>
      <c r="E310" s="6">
        <v>11769</v>
      </c>
      <c r="G310" s="6">
        <v>146847.9</v>
      </c>
      <c r="I310" s="6">
        <v>146847.9</v>
      </c>
    </row>
    <row r="311" spans="1:11">
      <c r="B311" s="1" t="s">
        <v>236</v>
      </c>
      <c r="C311" s="25">
        <v>200037</v>
      </c>
      <c r="E311" s="6">
        <v>2061.81</v>
      </c>
      <c r="G311" s="6">
        <v>86457.600000000006</v>
      </c>
      <c r="I311" s="6">
        <v>86457.600000000006</v>
      </c>
    </row>
    <row r="312" spans="1:11">
      <c r="B312" s="1" t="s">
        <v>237</v>
      </c>
      <c r="C312" s="25">
        <v>200038</v>
      </c>
      <c r="E312" s="6">
        <v>30924.45</v>
      </c>
      <c r="G312" s="6">
        <v>29251.83</v>
      </c>
      <c r="I312" s="6">
        <v>29251.83</v>
      </c>
    </row>
    <row r="313" spans="1:11">
      <c r="B313" s="1" t="s">
        <v>503</v>
      </c>
      <c r="C313" s="25">
        <v>200039</v>
      </c>
      <c r="E313" s="6">
        <v>91193.64</v>
      </c>
      <c r="G313" s="6">
        <v>145984</v>
      </c>
      <c r="I313" s="6">
        <v>302139.75</v>
      </c>
    </row>
    <row r="314" spans="1:11">
      <c r="B314" s="1" t="s">
        <v>238</v>
      </c>
      <c r="C314" s="25">
        <v>200042</v>
      </c>
      <c r="E314" s="6">
        <v>20388.38</v>
      </c>
      <c r="G314" s="6">
        <v>7070</v>
      </c>
      <c r="I314" s="6">
        <v>7070</v>
      </c>
    </row>
    <row r="315" spans="1:11">
      <c r="B315" s="1" t="s">
        <v>251</v>
      </c>
      <c r="C315" s="25">
        <v>200401</v>
      </c>
      <c r="E315" s="6">
        <v>507403.56</v>
      </c>
      <c r="G315" s="6">
        <v>558424.5</v>
      </c>
      <c r="I315" s="6">
        <v>572302.24</v>
      </c>
    </row>
    <row r="316" spans="1:11">
      <c r="B316" s="1" t="s">
        <v>171</v>
      </c>
      <c r="C316" s="25">
        <v>200506</v>
      </c>
      <c r="E316" s="6">
        <v>114173.98</v>
      </c>
      <c r="G316" s="6">
        <v>139800</v>
      </c>
      <c r="I316" s="6">
        <v>155400</v>
      </c>
    </row>
    <row r="317" spans="1:11">
      <c r="B317" s="1" t="s">
        <v>173</v>
      </c>
      <c r="C317" s="25">
        <v>201305</v>
      </c>
      <c r="E317" s="6">
        <v>1310.3</v>
      </c>
      <c r="G317" s="6">
        <v>18000</v>
      </c>
      <c r="I317" s="6">
        <v>18000</v>
      </c>
    </row>
    <row r="318" spans="1:11" s="28" customFormat="1">
      <c r="B318" s="28" t="s">
        <v>515</v>
      </c>
      <c r="C318" s="29">
        <v>260207</v>
      </c>
      <c r="E318" s="19">
        <v>0</v>
      </c>
      <c r="G318" s="19">
        <v>0</v>
      </c>
      <c r="I318" s="19">
        <v>6000</v>
      </c>
    </row>
    <row r="319" spans="1:11">
      <c r="B319" s="1" t="s">
        <v>498</v>
      </c>
      <c r="C319" s="25">
        <v>280211</v>
      </c>
      <c r="E319" s="6">
        <v>1363381</v>
      </c>
      <c r="G319" s="6">
        <v>1288559.45</v>
      </c>
      <c r="I319" s="6">
        <v>1477047.72</v>
      </c>
    </row>
    <row r="320" spans="1:11">
      <c r="A320" s="1" t="s">
        <v>342</v>
      </c>
      <c r="E320" s="8">
        <f>SUM(E309:E319)</f>
        <v>2142606.12</v>
      </c>
      <c r="G320" s="8">
        <f>SUM(G309:G319)</f>
        <v>2420395.2800000003</v>
      </c>
      <c r="I320" s="8">
        <f>SUM(I309:I319)</f>
        <v>2862406.24</v>
      </c>
    </row>
    <row r="321" spans="1:11" s="2" customFormat="1">
      <c r="A321" s="2" t="s">
        <v>374</v>
      </c>
      <c r="E321" s="7">
        <f>+E320+E306+E282+E279+E269+E263</f>
        <v>15914049.180000003</v>
      </c>
      <c r="G321" s="7">
        <f>+G320+G306+G282+G279+G269+G263</f>
        <v>15501954.880000001</v>
      </c>
      <c r="I321" s="7">
        <f>+I320+I306+I282+I279+I269+I263</f>
        <v>16632478.390000001</v>
      </c>
      <c r="K321" s="1"/>
    </row>
    <row r="322" spans="1:11" s="2" customFormat="1" ht="9" customHeight="1">
      <c r="E322" s="7"/>
      <c r="G322" s="7"/>
      <c r="I322" s="7"/>
      <c r="K322" s="1"/>
    </row>
    <row r="323" spans="1:11" ht="9" customHeight="1">
      <c r="G323" s="6"/>
    </row>
    <row r="324" spans="1:11">
      <c r="A324" s="2" t="s">
        <v>375</v>
      </c>
      <c r="G324" s="6"/>
    </row>
    <row r="325" spans="1:11" s="2" customFormat="1">
      <c r="A325" s="2" t="s">
        <v>174</v>
      </c>
      <c r="E325" s="7"/>
      <c r="G325" s="7"/>
      <c r="I325" s="7"/>
      <c r="K325" s="1"/>
    </row>
    <row r="326" spans="1:11">
      <c r="B326" s="1" t="s">
        <v>175</v>
      </c>
      <c r="C326" s="25">
        <v>210105</v>
      </c>
      <c r="E326" s="6">
        <v>146172.45000000001</v>
      </c>
      <c r="G326" s="6">
        <v>168040</v>
      </c>
      <c r="I326" s="6">
        <v>194040</v>
      </c>
    </row>
    <row r="327" spans="1:11">
      <c r="B327" s="1" t="s">
        <v>176</v>
      </c>
      <c r="C327" s="25">
        <v>210109</v>
      </c>
      <c r="E327" s="6">
        <v>29138.15</v>
      </c>
      <c r="G327" s="6">
        <v>39200</v>
      </c>
      <c r="I327" s="6">
        <v>39200</v>
      </c>
    </row>
    <row r="328" spans="1:11">
      <c r="B328" s="1" t="s">
        <v>162</v>
      </c>
      <c r="C328" s="25">
        <v>210402</v>
      </c>
      <c r="E328" s="6">
        <v>294003.17</v>
      </c>
      <c r="G328" s="6">
        <v>285803.42</v>
      </c>
      <c r="I328" s="6">
        <v>300509.3</v>
      </c>
    </row>
    <row r="329" spans="1:11">
      <c r="B329" s="1" t="s">
        <v>177</v>
      </c>
      <c r="C329" s="25">
        <v>300209</v>
      </c>
      <c r="E329" s="6">
        <v>8303.48</v>
      </c>
      <c r="G329" s="6">
        <v>11249.11</v>
      </c>
      <c r="I329" s="6">
        <v>11249.11</v>
      </c>
    </row>
    <row r="330" spans="1:11">
      <c r="A330" s="1" t="s">
        <v>343</v>
      </c>
      <c r="E330" s="8">
        <f>SUM(E326:E329)</f>
        <v>477617.25</v>
      </c>
      <c r="G330" s="8">
        <f>SUM(G326:G329)</f>
        <v>504292.52999999997</v>
      </c>
      <c r="I330" s="8">
        <f>SUM(I326:I329)</f>
        <v>544998.41</v>
      </c>
    </row>
    <row r="331" spans="1:11" ht="9" customHeight="1">
      <c r="G331" s="6"/>
    </row>
    <row r="332" spans="1:11" s="2" customFormat="1">
      <c r="A332" s="2" t="s">
        <v>179</v>
      </c>
      <c r="E332" s="7"/>
      <c r="G332" s="7"/>
      <c r="I332" s="7"/>
      <c r="K332" s="1"/>
    </row>
    <row r="333" spans="1:11">
      <c r="B333" s="1" t="s">
        <v>180</v>
      </c>
      <c r="C333" s="25">
        <v>200301</v>
      </c>
      <c r="E333" s="6">
        <v>259545.76</v>
      </c>
      <c r="G333" s="6">
        <v>320063.35999999999</v>
      </c>
      <c r="I333" s="6">
        <v>328242.64</v>
      </c>
    </row>
    <row r="334" spans="1:11">
      <c r="B334" s="1" t="s">
        <v>181</v>
      </c>
      <c r="C334" s="25">
        <v>200302</v>
      </c>
      <c r="E334" s="6">
        <v>148267.79999999999</v>
      </c>
      <c r="G334" s="6">
        <v>190000</v>
      </c>
      <c r="I334" s="6">
        <v>188000</v>
      </c>
    </row>
    <row r="335" spans="1:11">
      <c r="B335" s="1" t="s">
        <v>182</v>
      </c>
      <c r="C335" s="25">
        <v>200303</v>
      </c>
      <c r="E335" s="6">
        <v>228918.58</v>
      </c>
      <c r="G335" s="6">
        <v>253630.67</v>
      </c>
      <c r="I335" s="6">
        <v>253630.67</v>
      </c>
    </row>
    <row r="336" spans="1:11">
      <c r="B336" s="1" t="s">
        <v>183</v>
      </c>
      <c r="C336" s="25">
        <v>250305</v>
      </c>
      <c r="E336" s="6">
        <v>765102.5</v>
      </c>
      <c r="G336" s="6">
        <v>634903.71</v>
      </c>
      <c r="I336" s="6">
        <v>905106.45</v>
      </c>
    </row>
    <row r="337" spans="1:9">
      <c r="B337" s="1" t="s">
        <v>184</v>
      </c>
      <c r="C337" s="25">
        <v>250707</v>
      </c>
      <c r="E337" s="6">
        <v>122760.71</v>
      </c>
      <c r="G337" s="6">
        <v>104763.68</v>
      </c>
      <c r="I337" s="6">
        <v>104766.64</v>
      </c>
    </row>
    <row r="338" spans="1:9">
      <c r="B338" s="1" t="s">
        <v>185</v>
      </c>
      <c r="C338" s="25">
        <v>251103</v>
      </c>
      <c r="E338" s="6">
        <v>43882.05</v>
      </c>
      <c r="G338" s="6">
        <v>37000</v>
      </c>
      <c r="I338" s="6">
        <v>37000</v>
      </c>
    </row>
    <row r="339" spans="1:9">
      <c r="B339" s="1" t="s">
        <v>186</v>
      </c>
      <c r="C339" s="25">
        <v>251104</v>
      </c>
      <c r="E339" s="6">
        <v>9844.83</v>
      </c>
      <c r="G339" s="6">
        <v>7000</v>
      </c>
      <c r="I339" s="6">
        <v>7000</v>
      </c>
    </row>
    <row r="340" spans="1:9">
      <c r="B340" s="1" t="s">
        <v>187</v>
      </c>
      <c r="C340" s="25">
        <v>260210</v>
      </c>
      <c r="E340" s="6">
        <v>90520.6</v>
      </c>
      <c r="G340" s="6">
        <v>75000</v>
      </c>
      <c r="I340" s="6">
        <v>75000</v>
      </c>
    </row>
    <row r="341" spans="1:9">
      <c r="B341" s="1" t="s">
        <v>437</v>
      </c>
      <c r="C341" s="25">
        <v>300208</v>
      </c>
      <c r="E341" s="6">
        <v>204737.69</v>
      </c>
      <c r="G341" s="6">
        <v>251699.09</v>
      </c>
      <c r="I341" s="6">
        <v>261995.84</v>
      </c>
    </row>
    <row r="342" spans="1:9">
      <c r="B342" s="1" t="s">
        <v>188</v>
      </c>
      <c r="C342" s="25">
        <v>310102</v>
      </c>
      <c r="E342" s="6">
        <v>101902.93</v>
      </c>
      <c r="G342" s="6">
        <v>124044.49</v>
      </c>
      <c r="I342" s="6">
        <v>128485.8</v>
      </c>
    </row>
    <row r="343" spans="1:9">
      <c r="B343" s="1" t="s">
        <v>189</v>
      </c>
      <c r="C343" s="25">
        <v>310103</v>
      </c>
      <c r="E343" s="6">
        <v>210698.05</v>
      </c>
      <c r="G343" s="6">
        <v>203236.47</v>
      </c>
      <c r="I343" s="6">
        <v>212236.17</v>
      </c>
    </row>
    <row r="344" spans="1:9">
      <c r="B344" s="1" t="s">
        <v>454</v>
      </c>
      <c r="C344" s="25">
        <v>310104</v>
      </c>
      <c r="E344" s="6">
        <v>198885.81</v>
      </c>
      <c r="G344" s="6">
        <v>368955.51</v>
      </c>
      <c r="I344" s="6">
        <v>384514.2</v>
      </c>
    </row>
    <row r="345" spans="1:9">
      <c r="B345" s="1" t="s">
        <v>190</v>
      </c>
      <c r="C345" s="25">
        <v>310111</v>
      </c>
      <c r="E345" s="6">
        <v>34122.19</v>
      </c>
      <c r="G345" s="6">
        <v>20000</v>
      </c>
      <c r="I345" s="6">
        <v>30000</v>
      </c>
    </row>
    <row r="346" spans="1:9">
      <c r="B346" s="1" t="s">
        <v>191</v>
      </c>
      <c r="C346" s="25">
        <v>310202</v>
      </c>
      <c r="E346" s="6">
        <v>12715.67</v>
      </c>
      <c r="G346" s="6">
        <v>15000</v>
      </c>
      <c r="I346" s="6">
        <v>15000</v>
      </c>
    </row>
    <row r="347" spans="1:9">
      <c r="B347" s="1" t="s">
        <v>192</v>
      </c>
      <c r="C347" s="25">
        <v>310203</v>
      </c>
      <c r="E347" s="6">
        <v>862816.65</v>
      </c>
      <c r="G347" s="6">
        <v>881673.73</v>
      </c>
      <c r="I347" s="6">
        <v>896722.79</v>
      </c>
    </row>
    <row r="348" spans="1:9">
      <c r="B348" s="1" t="s">
        <v>193</v>
      </c>
      <c r="C348" s="25">
        <v>310204</v>
      </c>
      <c r="E348" s="6">
        <v>39386.31</v>
      </c>
      <c r="G348" s="6">
        <v>50000</v>
      </c>
      <c r="I348" s="6">
        <v>43000</v>
      </c>
    </row>
    <row r="349" spans="1:9">
      <c r="B349" s="1" t="s">
        <v>194</v>
      </c>
      <c r="C349" s="25">
        <v>310205</v>
      </c>
      <c r="E349" s="6">
        <v>250397.71</v>
      </c>
      <c r="G349" s="6">
        <v>236619.94</v>
      </c>
      <c r="I349" s="6">
        <v>243344.43</v>
      </c>
    </row>
    <row r="350" spans="1:9">
      <c r="B350" s="1" t="s">
        <v>445</v>
      </c>
      <c r="C350" s="26">
        <v>310209</v>
      </c>
      <c r="E350" s="6">
        <v>-5684.11</v>
      </c>
      <c r="G350" s="6">
        <v>5000</v>
      </c>
      <c r="I350" s="6">
        <v>2000</v>
      </c>
    </row>
    <row r="351" spans="1:9">
      <c r="B351" s="1" t="s">
        <v>178</v>
      </c>
      <c r="C351" s="25">
        <v>380201</v>
      </c>
      <c r="E351" s="6">
        <v>83146.399999999994</v>
      </c>
      <c r="G351" s="6">
        <v>81000</v>
      </c>
      <c r="I351" s="6">
        <v>81000</v>
      </c>
    </row>
    <row r="352" spans="1:9">
      <c r="A352" s="1" t="s">
        <v>344</v>
      </c>
      <c r="E352" s="8">
        <f>SUM(E333:E351)</f>
        <v>3661968.13</v>
      </c>
      <c r="G352" s="8">
        <f>SUM(G333:G351)</f>
        <v>3859590.6500000004</v>
      </c>
      <c r="I352" s="8">
        <f>SUM(I333:I351)</f>
        <v>4197045.63</v>
      </c>
    </row>
    <row r="353" spans="1:11" ht="9" customHeight="1">
      <c r="G353" s="6"/>
    </row>
    <row r="354" spans="1:11" s="2" customFormat="1">
      <c r="A354" s="2" t="s">
        <v>195</v>
      </c>
      <c r="E354" s="7"/>
      <c r="G354" s="7"/>
      <c r="I354" s="7"/>
      <c r="K354" s="1"/>
    </row>
    <row r="355" spans="1:11">
      <c r="B355" s="1" t="s">
        <v>196</v>
      </c>
      <c r="C355" s="25">
        <v>310115</v>
      </c>
      <c r="E355" s="6">
        <v>588701.87</v>
      </c>
      <c r="G355" s="6">
        <v>615416.73</v>
      </c>
      <c r="I355" s="6">
        <v>633008.09</v>
      </c>
    </row>
    <row r="356" spans="1:11" ht="9" customHeight="1">
      <c r="G356" s="6"/>
    </row>
    <row r="357" spans="1:11" s="2" customFormat="1">
      <c r="A357" s="2" t="s">
        <v>197</v>
      </c>
      <c r="E357" s="7"/>
      <c r="G357" s="7"/>
      <c r="I357" s="7"/>
      <c r="K357" s="1"/>
    </row>
    <row r="358" spans="1:11">
      <c r="B358" s="1" t="s">
        <v>198</v>
      </c>
      <c r="C358" s="25">
        <v>210201</v>
      </c>
      <c r="E358" s="6">
        <v>1062961.43</v>
      </c>
      <c r="G358" s="6">
        <v>1100654.52</v>
      </c>
      <c r="I358" s="6">
        <v>1276236.8799999999</v>
      </c>
    </row>
    <row r="359" spans="1:11" ht="9" customHeight="1">
      <c r="G359" s="6"/>
    </row>
    <row r="360" spans="1:11">
      <c r="A360" s="2" t="s">
        <v>199</v>
      </c>
      <c r="G360" s="6"/>
    </row>
    <row r="361" spans="1:11">
      <c r="B361" s="1" t="s">
        <v>200</v>
      </c>
      <c r="C361" s="25">
        <v>300207</v>
      </c>
      <c r="E361" s="6">
        <v>1656052.98</v>
      </c>
      <c r="G361" s="6">
        <v>2069000</v>
      </c>
      <c r="I361" s="6">
        <v>2261000</v>
      </c>
    </row>
    <row r="362" spans="1:11">
      <c r="B362" s="1" t="s">
        <v>201</v>
      </c>
      <c r="C362" s="25">
        <v>310105</v>
      </c>
      <c r="E362" s="6">
        <v>562834.15</v>
      </c>
      <c r="G362" s="6">
        <v>543109.84</v>
      </c>
      <c r="I362" s="6">
        <v>561981.78</v>
      </c>
    </row>
    <row r="363" spans="1:11">
      <c r="A363" s="1" t="s">
        <v>345</v>
      </c>
      <c r="E363" s="8">
        <f>SUM(E361:E362)</f>
        <v>2218887.13</v>
      </c>
      <c r="G363" s="8">
        <f>SUM(G361:G362)</f>
        <v>2612109.84</v>
      </c>
      <c r="I363" s="8">
        <f>SUM(I361:I362)</f>
        <v>2822981.7800000003</v>
      </c>
    </row>
    <row r="364" spans="1:11" ht="9" customHeight="1">
      <c r="G364" s="6"/>
    </row>
    <row r="365" spans="1:11" s="2" customFormat="1">
      <c r="A365" s="2" t="s">
        <v>202</v>
      </c>
      <c r="E365" s="7"/>
      <c r="G365" s="7"/>
      <c r="I365" s="7"/>
      <c r="K365" s="1"/>
    </row>
    <row r="366" spans="1:11">
      <c r="B366" s="1" t="s">
        <v>203</v>
      </c>
      <c r="C366" s="25">
        <v>370101</v>
      </c>
      <c r="E366" s="6">
        <v>1391097.99</v>
      </c>
      <c r="G366" s="6">
        <v>1093235.6000000001</v>
      </c>
      <c r="I366" s="6">
        <v>1134608.3600000001</v>
      </c>
    </row>
    <row r="367" spans="1:11">
      <c r="B367" s="1" t="s">
        <v>204</v>
      </c>
      <c r="C367" s="25">
        <v>370102</v>
      </c>
      <c r="E367" s="6">
        <v>0</v>
      </c>
      <c r="G367" s="6">
        <v>55000</v>
      </c>
      <c r="I367" s="6">
        <v>55000</v>
      </c>
    </row>
    <row r="368" spans="1:11">
      <c r="B368" s="1" t="s">
        <v>205</v>
      </c>
      <c r="C368" s="25">
        <v>370201</v>
      </c>
      <c r="E368" s="6">
        <v>4612663.6500000004</v>
      </c>
      <c r="G368" s="6">
        <v>4328717.68</v>
      </c>
      <c r="I368" s="6">
        <v>4563614.88</v>
      </c>
    </row>
    <row r="369" spans="2:9">
      <c r="B369" s="1" t="s">
        <v>206</v>
      </c>
      <c r="C369" s="25">
        <v>370202</v>
      </c>
      <c r="E369" s="6">
        <v>1731070.41</v>
      </c>
      <c r="G369" s="6">
        <v>1520043.4</v>
      </c>
      <c r="I369" s="6">
        <v>1549430.63</v>
      </c>
    </row>
    <row r="370" spans="2:9">
      <c r="B370" s="1" t="s">
        <v>207</v>
      </c>
      <c r="C370" s="25">
        <v>370203</v>
      </c>
      <c r="E370" s="6">
        <v>781300.63</v>
      </c>
      <c r="G370" s="6">
        <v>714109.02</v>
      </c>
      <c r="I370" s="6">
        <v>732649.79</v>
      </c>
    </row>
    <row r="371" spans="2:9">
      <c r="B371" s="1" t="s">
        <v>208</v>
      </c>
      <c r="C371" s="25">
        <v>370204</v>
      </c>
      <c r="E371" s="6">
        <v>530786.47</v>
      </c>
      <c r="G371" s="6">
        <v>481312.37</v>
      </c>
      <c r="I371" s="6">
        <v>505370.92</v>
      </c>
    </row>
    <row r="372" spans="2:9">
      <c r="B372" s="1" t="s">
        <v>209</v>
      </c>
      <c r="C372" s="25">
        <v>370205</v>
      </c>
      <c r="E372" s="6">
        <v>126544.51</v>
      </c>
      <c r="G372" s="6">
        <v>116205.38</v>
      </c>
      <c r="I372" s="6">
        <v>120673.38</v>
      </c>
    </row>
    <row r="373" spans="2:9">
      <c r="B373" s="1" t="s">
        <v>210</v>
      </c>
      <c r="C373" s="25">
        <v>370206</v>
      </c>
      <c r="E373" s="6">
        <v>150470.57999999999</v>
      </c>
      <c r="G373" s="6">
        <v>159013.39000000001</v>
      </c>
      <c r="I373" s="6">
        <v>170612.68</v>
      </c>
    </row>
    <row r="374" spans="2:9">
      <c r="B374" s="1" t="s">
        <v>211</v>
      </c>
      <c r="C374" s="25">
        <v>370207</v>
      </c>
      <c r="E374" s="6">
        <v>361189.4</v>
      </c>
      <c r="G374" s="6">
        <v>367046.47</v>
      </c>
      <c r="I374" s="6">
        <v>379833.37</v>
      </c>
    </row>
    <row r="375" spans="2:9">
      <c r="B375" s="1" t="s">
        <v>212</v>
      </c>
      <c r="C375" s="25">
        <v>370208</v>
      </c>
      <c r="E375" s="6">
        <v>104632.4</v>
      </c>
      <c r="G375" s="6">
        <v>52333</v>
      </c>
      <c r="I375" s="6">
        <v>52333</v>
      </c>
    </row>
    <row r="376" spans="2:9">
      <c r="B376" s="1" t="s">
        <v>213</v>
      </c>
      <c r="C376" s="25">
        <v>370301</v>
      </c>
      <c r="E376" s="6">
        <v>1227675.93</v>
      </c>
      <c r="G376" s="6">
        <v>1252050.71</v>
      </c>
      <c r="I376" s="6">
        <v>1294911.3999999999</v>
      </c>
    </row>
    <row r="377" spans="2:9">
      <c r="B377" s="1" t="s">
        <v>214</v>
      </c>
      <c r="C377" s="25">
        <v>370302</v>
      </c>
      <c r="E377" s="6">
        <v>153698.82</v>
      </c>
      <c r="G377" s="6">
        <v>139656.66</v>
      </c>
      <c r="I377" s="6">
        <v>151229.25</v>
      </c>
    </row>
    <row r="378" spans="2:9">
      <c r="B378" s="1" t="s">
        <v>215</v>
      </c>
      <c r="C378" s="25">
        <v>370303</v>
      </c>
      <c r="E378" s="6">
        <v>154924.29999999999</v>
      </c>
      <c r="G378" s="6">
        <v>165020.38</v>
      </c>
      <c r="I378" s="6">
        <v>171040.38</v>
      </c>
    </row>
    <row r="379" spans="2:9">
      <c r="B379" s="1" t="s">
        <v>216</v>
      </c>
      <c r="C379" s="25">
        <v>370304</v>
      </c>
      <c r="E379" s="6">
        <v>592164.63</v>
      </c>
      <c r="G379" s="6">
        <v>547635.09</v>
      </c>
      <c r="I379" s="6">
        <v>582951.84</v>
      </c>
    </row>
    <row r="380" spans="2:9">
      <c r="B380" s="1" t="s">
        <v>217</v>
      </c>
      <c r="C380" s="25">
        <v>370305</v>
      </c>
      <c r="E380" s="6">
        <v>496587.02</v>
      </c>
      <c r="G380" s="6">
        <v>499372.75</v>
      </c>
      <c r="I380" s="6">
        <v>535677.68000000005</v>
      </c>
    </row>
    <row r="381" spans="2:9">
      <c r="B381" s="1" t="s">
        <v>218</v>
      </c>
      <c r="C381" s="25">
        <v>370306</v>
      </c>
      <c r="E381" s="6">
        <v>473544.07</v>
      </c>
      <c r="G381" s="6">
        <v>456011.43</v>
      </c>
      <c r="I381" s="6">
        <v>479195.31</v>
      </c>
    </row>
    <row r="382" spans="2:9">
      <c r="B382" s="1" t="s">
        <v>219</v>
      </c>
      <c r="C382" s="25">
        <v>370307</v>
      </c>
      <c r="E382" s="6">
        <v>462690.24</v>
      </c>
      <c r="G382" s="6">
        <v>454784.46</v>
      </c>
      <c r="I382" s="6">
        <v>513889.25</v>
      </c>
    </row>
    <row r="383" spans="2:9">
      <c r="B383" s="1" t="s">
        <v>220</v>
      </c>
      <c r="C383" s="25">
        <v>370308</v>
      </c>
      <c r="E383" s="6">
        <v>427743.82</v>
      </c>
      <c r="G383" s="6">
        <v>487829.93</v>
      </c>
      <c r="I383" s="6">
        <v>509287.85</v>
      </c>
    </row>
    <row r="384" spans="2:9">
      <c r="B384" s="1" t="s">
        <v>221</v>
      </c>
      <c r="C384" s="25">
        <v>370401</v>
      </c>
      <c r="E384" s="6">
        <v>1028678.86</v>
      </c>
      <c r="G384" s="6">
        <v>1648476.7</v>
      </c>
      <c r="I384" s="6">
        <v>2278144.1800000002</v>
      </c>
    </row>
    <row r="385" spans="1:11">
      <c r="B385" s="1" t="s">
        <v>222</v>
      </c>
      <c r="C385" s="25">
        <v>370402</v>
      </c>
      <c r="E385" s="6">
        <v>706590.24</v>
      </c>
      <c r="G385" s="6">
        <v>332235.15000000002</v>
      </c>
      <c r="I385" s="6">
        <v>335237.07</v>
      </c>
    </row>
    <row r="386" spans="1:11">
      <c r="B386" s="1" t="s">
        <v>223</v>
      </c>
      <c r="C386" s="25">
        <v>370404</v>
      </c>
      <c r="E386" s="6">
        <v>31352.9</v>
      </c>
      <c r="G386" s="6">
        <v>31009.47</v>
      </c>
      <c r="I386" s="6">
        <v>31009.47</v>
      </c>
    </row>
    <row r="387" spans="1:11">
      <c r="B387" s="1" t="s">
        <v>224</v>
      </c>
      <c r="C387" s="25">
        <v>370405</v>
      </c>
      <c r="E387" s="6">
        <v>292721.3</v>
      </c>
      <c r="G387" s="6">
        <v>141795.74</v>
      </c>
      <c r="I387" s="6">
        <v>145195.88</v>
      </c>
    </row>
    <row r="388" spans="1:11">
      <c r="B388" s="1" t="s">
        <v>225</v>
      </c>
      <c r="C388" s="25">
        <v>370407</v>
      </c>
      <c r="E388" s="6">
        <v>994648.75</v>
      </c>
      <c r="G388" s="6">
        <v>822543.2</v>
      </c>
      <c r="I388" s="6">
        <v>935499.15</v>
      </c>
    </row>
    <row r="389" spans="1:11">
      <c r="B389" s="1" t="s">
        <v>226</v>
      </c>
      <c r="C389" s="25">
        <v>370409</v>
      </c>
      <c r="E389" s="6">
        <v>358921.07</v>
      </c>
      <c r="G389" s="6">
        <v>338531.93</v>
      </c>
      <c r="I389" s="6">
        <v>357966.77</v>
      </c>
    </row>
    <row r="390" spans="1:11">
      <c r="B390" s="1" t="s">
        <v>227</v>
      </c>
      <c r="C390" s="25">
        <v>370416</v>
      </c>
      <c r="E390" s="6">
        <v>1605864.06</v>
      </c>
      <c r="G390" s="6">
        <v>2096563</v>
      </c>
      <c r="I390" s="6">
        <v>2125075</v>
      </c>
    </row>
    <row r="391" spans="1:11">
      <c r="B391" s="1" t="s">
        <v>228</v>
      </c>
      <c r="C391" s="25">
        <v>370417</v>
      </c>
      <c r="E391" s="6">
        <v>229.69</v>
      </c>
      <c r="G391" s="6">
        <v>8250</v>
      </c>
      <c r="I391" s="6">
        <v>3456</v>
      </c>
    </row>
    <row r="392" spans="1:11">
      <c r="B392" s="1" t="s">
        <v>532</v>
      </c>
      <c r="C392" s="26">
        <v>370701</v>
      </c>
      <c r="E392" s="6">
        <v>460836.02</v>
      </c>
      <c r="G392" s="6">
        <v>409650</v>
      </c>
      <c r="I392" s="6">
        <v>409650</v>
      </c>
    </row>
    <row r="393" spans="1:11">
      <c r="A393" s="1" t="s">
        <v>346</v>
      </c>
      <c r="E393" s="8">
        <f>SUM(E366:E392)</f>
        <v>19258627.760000005</v>
      </c>
      <c r="G393" s="8">
        <f>SUM(G366:G392)</f>
        <v>18718432.91</v>
      </c>
      <c r="I393" s="8">
        <f>SUM(I366:I392)</f>
        <v>20123543.490000002</v>
      </c>
    </row>
    <row r="394" spans="1:11" ht="9" customHeight="1">
      <c r="G394" s="6"/>
    </row>
    <row r="395" spans="1:11" s="2" customFormat="1">
      <c r="A395" s="2" t="s">
        <v>229</v>
      </c>
      <c r="E395" s="7"/>
      <c r="G395" s="7"/>
      <c r="I395" s="7"/>
      <c r="K395" s="1"/>
    </row>
    <row r="396" spans="1:11">
      <c r="B396" s="1" t="s">
        <v>230</v>
      </c>
      <c r="C396" s="25">
        <v>210100</v>
      </c>
      <c r="E396" s="6">
        <v>226802.3</v>
      </c>
      <c r="G396" s="6">
        <v>284811.96000000002</v>
      </c>
      <c r="I396" s="6">
        <v>267919.46000000002</v>
      </c>
    </row>
    <row r="397" spans="1:11">
      <c r="B397" s="1" t="s">
        <v>472</v>
      </c>
      <c r="C397" s="26">
        <v>210113</v>
      </c>
      <c r="E397" s="6">
        <v>50003.69</v>
      </c>
      <c r="G397" s="6">
        <v>42000</v>
      </c>
      <c r="I397" s="6">
        <v>48000</v>
      </c>
    </row>
    <row r="398" spans="1:11">
      <c r="B398" s="1" t="s">
        <v>231</v>
      </c>
      <c r="C398" s="25">
        <v>210301</v>
      </c>
      <c r="E398" s="6">
        <v>872507.21</v>
      </c>
      <c r="G398" s="6">
        <v>965204.16</v>
      </c>
      <c r="I398" s="6">
        <v>994129.69</v>
      </c>
    </row>
    <row r="399" spans="1:11">
      <c r="B399" s="1" t="s">
        <v>232</v>
      </c>
      <c r="C399" s="25">
        <v>210303</v>
      </c>
      <c r="E399" s="6">
        <v>0</v>
      </c>
      <c r="G399" s="6">
        <v>1000</v>
      </c>
      <c r="I399" s="6">
        <v>1000</v>
      </c>
    </row>
    <row r="400" spans="1:11">
      <c r="B400" s="1" t="s">
        <v>233</v>
      </c>
      <c r="C400" s="25">
        <v>210401</v>
      </c>
      <c r="E400" s="6">
        <v>1447092.19</v>
      </c>
      <c r="G400" s="6">
        <v>1604256.91</v>
      </c>
      <c r="I400" s="6">
        <v>1731142.59</v>
      </c>
    </row>
    <row r="401" spans="1:11">
      <c r="B401" s="1" t="s">
        <v>234</v>
      </c>
      <c r="C401" s="25">
        <v>310302</v>
      </c>
      <c r="E401" s="6">
        <v>256980.46</v>
      </c>
      <c r="G401" s="6">
        <v>322196.96999999997</v>
      </c>
      <c r="I401" s="6">
        <v>259197.06</v>
      </c>
    </row>
    <row r="402" spans="1:11">
      <c r="B402" s="1" t="s">
        <v>404</v>
      </c>
      <c r="C402" s="25">
        <v>310304</v>
      </c>
      <c r="E402" s="6">
        <v>15042.9</v>
      </c>
      <c r="G402" s="6">
        <v>7494</v>
      </c>
      <c r="I402" s="6">
        <v>7494</v>
      </c>
    </row>
    <row r="403" spans="1:11">
      <c r="A403" s="1" t="s">
        <v>347</v>
      </c>
      <c r="E403" s="8">
        <f>SUM(E396:E402)</f>
        <v>2868428.7499999995</v>
      </c>
      <c r="G403" s="8">
        <f>SUM(G396:G402)</f>
        <v>3226964</v>
      </c>
      <c r="I403" s="8">
        <f>SUM(I396:I402)</f>
        <v>3308882.8000000003</v>
      </c>
    </row>
    <row r="404" spans="1:11" ht="9" customHeight="1">
      <c r="G404" s="6"/>
    </row>
    <row r="405" spans="1:11" s="2" customFormat="1">
      <c r="A405" s="2" t="s">
        <v>235</v>
      </c>
      <c r="E405" s="7"/>
      <c r="G405" s="7"/>
      <c r="I405" s="7"/>
      <c r="K405" s="1"/>
    </row>
    <row r="406" spans="1:11">
      <c r="B406" s="1" t="s">
        <v>473</v>
      </c>
      <c r="C406" s="26">
        <v>200043</v>
      </c>
      <c r="E406" s="6">
        <v>19478.32</v>
      </c>
      <c r="G406" s="6">
        <v>10000</v>
      </c>
      <c r="I406" s="6">
        <v>10000</v>
      </c>
    </row>
    <row r="407" spans="1:11">
      <c r="B407" s="1" t="s">
        <v>495</v>
      </c>
      <c r="C407" s="26">
        <v>210130</v>
      </c>
      <c r="E407" s="6">
        <v>0</v>
      </c>
      <c r="G407" s="6">
        <v>24500</v>
      </c>
      <c r="I407" s="6">
        <v>24500</v>
      </c>
    </row>
    <row r="408" spans="1:11">
      <c r="B408" s="1" t="s">
        <v>239</v>
      </c>
      <c r="C408" s="25">
        <v>290107</v>
      </c>
      <c r="E408" s="6">
        <v>383423.68</v>
      </c>
      <c r="G408" s="6">
        <v>376096.03</v>
      </c>
      <c r="I408" s="6">
        <v>434945.52</v>
      </c>
    </row>
    <row r="409" spans="1:11">
      <c r="B409" s="1" t="s">
        <v>240</v>
      </c>
      <c r="C409" s="25">
        <v>310110</v>
      </c>
      <c r="E409" s="6">
        <v>12158.98</v>
      </c>
      <c r="G409" s="6">
        <v>12000</v>
      </c>
      <c r="I409" s="6">
        <v>24680.959999999999</v>
      </c>
    </row>
    <row r="410" spans="1:11">
      <c r="B410" s="1" t="s">
        <v>241</v>
      </c>
      <c r="C410" s="25">
        <v>310207</v>
      </c>
      <c r="E410" s="6">
        <v>15930.06</v>
      </c>
      <c r="G410" s="6">
        <v>9000</v>
      </c>
      <c r="I410" s="6">
        <v>9000</v>
      </c>
    </row>
    <row r="411" spans="1:11">
      <c r="A411" s="1" t="s">
        <v>348</v>
      </c>
      <c r="E411" s="8">
        <f>SUM(E406:E410)</f>
        <v>430991.04</v>
      </c>
      <c r="G411" s="8">
        <f>SUM(G406:G410)</f>
        <v>431596.03</v>
      </c>
      <c r="I411" s="8">
        <f>SUM(I406:I410)</f>
        <v>503126.48000000004</v>
      </c>
    </row>
    <row r="412" spans="1:11" s="2" customFormat="1">
      <c r="A412" s="2" t="s">
        <v>376</v>
      </c>
      <c r="E412" s="7">
        <f>+E411+E393+E363+E358+E355+E352+E330+E403</f>
        <v>30568183.360000003</v>
      </c>
      <c r="G412" s="7">
        <f>+G411+G393+G363+G358+G355+G352+G330+G403</f>
        <v>31069057.210000001</v>
      </c>
      <c r="I412" s="7">
        <f>+I411+I393+I363+I358+I355+I352+I330+I403</f>
        <v>33409823.560000002</v>
      </c>
      <c r="K412" s="1"/>
    </row>
    <row r="413" spans="1:11" s="2" customFormat="1" ht="9" customHeight="1">
      <c r="E413" s="7"/>
      <c r="G413" s="7"/>
      <c r="I413" s="7"/>
      <c r="K413" s="1"/>
    </row>
    <row r="414" spans="1:11" s="2" customFormat="1" ht="9" customHeight="1">
      <c r="E414" s="7"/>
      <c r="G414" s="7"/>
      <c r="I414" s="7"/>
      <c r="K414" s="1"/>
    </row>
    <row r="415" spans="1:11">
      <c r="A415" s="2" t="s">
        <v>377</v>
      </c>
      <c r="G415" s="6"/>
    </row>
    <row r="416" spans="1:11" s="2" customFormat="1">
      <c r="A416" s="2" t="s">
        <v>242</v>
      </c>
      <c r="E416" s="7"/>
      <c r="G416" s="7"/>
      <c r="I416" s="7"/>
      <c r="K416" s="1"/>
    </row>
    <row r="417" spans="2:10">
      <c r="B417" s="1" t="s">
        <v>243</v>
      </c>
      <c r="C417" s="25">
        <v>100200</v>
      </c>
      <c r="E417" s="6">
        <v>8406.43</v>
      </c>
      <c r="G417" s="6">
        <v>6506</v>
      </c>
      <c r="I417" s="6">
        <v>6506</v>
      </c>
    </row>
    <row r="418" spans="2:10">
      <c r="B418" s="1" t="s">
        <v>244</v>
      </c>
      <c r="C418" s="25">
        <v>100300</v>
      </c>
      <c r="E418" s="6">
        <v>600482.43000000005</v>
      </c>
      <c r="G418" s="6">
        <v>713084.04</v>
      </c>
      <c r="I418" s="6">
        <v>704573.14</v>
      </c>
    </row>
    <row r="419" spans="2:10">
      <c r="B419" s="1" t="s">
        <v>245</v>
      </c>
      <c r="C419" s="25">
        <v>100400</v>
      </c>
      <c r="E419" s="6">
        <v>81591.570000000007</v>
      </c>
      <c r="G419" s="6">
        <v>61624.15</v>
      </c>
      <c r="I419" s="6">
        <v>61624.15</v>
      </c>
    </row>
    <row r="420" spans="2:10">
      <c r="B420" s="1" t="s">
        <v>246</v>
      </c>
      <c r="C420" s="25">
        <v>100500</v>
      </c>
      <c r="E420" s="6">
        <v>0</v>
      </c>
      <c r="G420" s="6">
        <v>23000</v>
      </c>
      <c r="I420" s="6">
        <v>10000</v>
      </c>
    </row>
    <row r="421" spans="2:10">
      <c r="B421" s="1" t="s">
        <v>439</v>
      </c>
      <c r="C421" s="25">
        <v>101011</v>
      </c>
      <c r="E421" s="6">
        <v>232550.28</v>
      </c>
      <c r="G421" s="6">
        <v>294450.58</v>
      </c>
      <c r="I421" s="6">
        <v>320030.48</v>
      </c>
    </row>
    <row r="422" spans="2:10">
      <c r="B422" s="1" t="s">
        <v>440</v>
      </c>
      <c r="C422" s="25">
        <v>101012</v>
      </c>
      <c r="E422" s="6">
        <v>0</v>
      </c>
      <c r="G422" s="6">
        <v>410000</v>
      </c>
      <c r="I422" s="6">
        <v>371000</v>
      </c>
    </row>
    <row r="423" spans="2:10">
      <c r="B423" s="1" t="s">
        <v>248</v>
      </c>
      <c r="C423" s="25">
        <v>200011</v>
      </c>
      <c r="E423" s="6">
        <v>1514096.01</v>
      </c>
      <c r="G423" s="6">
        <v>1338784.78</v>
      </c>
      <c r="I423" s="6">
        <v>1432815.2</v>
      </c>
    </row>
    <row r="424" spans="2:10">
      <c r="B424" s="1" t="s">
        <v>249</v>
      </c>
      <c r="C424" s="25">
        <v>200012</v>
      </c>
      <c r="E424" s="6">
        <v>26397.18</v>
      </c>
      <c r="G424" s="6">
        <v>11100000</v>
      </c>
      <c r="I424" s="6">
        <v>12800000</v>
      </c>
    </row>
    <row r="425" spans="2:10">
      <c r="B425" s="1" t="s">
        <v>435</v>
      </c>
      <c r="C425" s="26">
        <v>201411</v>
      </c>
      <c r="E425" s="6">
        <v>10233.620000000001</v>
      </c>
      <c r="G425" s="6">
        <v>9361</v>
      </c>
      <c r="I425" s="6">
        <v>9361</v>
      </c>
    </row>
    <row r="426" spans="2:10">
      <c r="B426" s="1" t="s">
        <v>501</v>
      </c>
      <c r="C426" s="26">
        <v>201412</v>
      </c>
      <c r="E426" s="6">
        <v>0</v>
      </c>
      <c r="G426" s="6">
        <v>0</v>
      </c>
      <c r="I426" s="6">
        <v>96000</v>
      </c>
    </row>
    <row r="427" spans="2:10">
      <c r="B427" s="1" t="s">
        <v>252</v>
      </c>
      <c r="C427" s="25">
        <v>290101</v>
      </c>
      <c r="E427" s="6">
        <v>504120.67</v>
      </c>
      <c r="G427" s="6">
        <v>492639.82</v>
      </c>
      <c r="I427" s="6">
        <v>502324.29</v>
      </c>
    </row>
    <row r="428" spans="2:10">
      <c r="B428" s="1" t="s">
        <v>533</v>
      </c>
      <c r="C428" s="25">
        <v>290103</v>
      </c>
      <c r="E428" s="6">
        <v>0</v>
      </c>
      <c r="G428" s="6">
        <v>500000</v>
      </c>
      <c r="I428" s="6">
        <v>800000</v>
      </c>
    </row>
    <row r="429" spans="2:10">
      <c r="B429" s="1" t="s">
        <v>255</v>
      </c>
      <c r="C429" s="25">
        <v>300102</v>
      </c>
      <c r="E429" s="6">
        <v>0</v>
      </c>
      <c r="G429" s="6">
        <v>320000</v>
      </c>
      <c r="I429" s="6">
        <v>280000</v>
      </c>
    </row>
    <row r="430" spans="2:10">
      <c r="B430" s="1" t="s">
        <v>254</v>
      </c>
      <c r="C430" s="25">
        <v>310011</v>
      </c>
      <c r="E430" s="6">
        <v>270238.23</v>
      </c>
      <c r="G430" s="6">
        <v>294727.92</v>
      </c>
      <c r="I430" s="6">
        <v>301354.45</v>
      </c>
    </row>
    <row r="431" spans="2:10">
      <c r="B431" s="1" t="s">
        <v>441</v>
      </c>
      <c r="C431" s="25">
        <v>320101</v>
      </c>
      <c r="E431" s="6">
        <v>205972.73</v>
      </c>
      <c r="G431" s="6">
        <v>244816.59</v>
      </c>
      <c r="I431" s="6">
        <v>248869.62</v>
      </c>
      <c r="J431" s="2"/>
    </row>
    <row r="432" spans="2:10">
      <c r="B432" s="1" t="s">
        <v>464</v>
      </c>
      <c r="C432" s="26">
        <v>320107</v>
      </c>
      <c r="E432" s="6">
        <v>0</v>
      </c>
      <c r="G432" s="6">
        <v>1495000</v>
      </c>
      <c r="I432" s="6">
        <v>2000000</v>
      </c>
      <c r="J432" s="2"/>
    </row>
    <row r="433" spans="1:16">
      <c r="B433" s="1" t="s">
        <v>256</v>
      </c>
      <c r="C433" s="25">
        <v>350011</v>
      </c>
      <c r="E433" s="6">
        <v>811531.13</v>
      </c>
      <c r="G433" s="6">
        <v>883423.92</v>
      </c>
      <c r="I433" s="6">
        <v>829123.09</v>
      </c>
    </row>
    <row r="434" spans="1:16">
      <c r="B434" s="1" t="s">
        <v>257</v>
      </c>
      <c r="C434" s="25">
        <v>350012</v>
      </c>
      <c r="E434" s="6">
        <v>0</v>
      </c>
      <c r="G434" s="6">
        <v>150000</v>
      </c>
      <c r="I434" s="6">
        <v>330000</v>
      </c>
    </row>
    <row r="435" spans="1:16">
      <c r="B435" s="1" t="s">
        <v>258</v>
      </c>
      <c r="C435" s="25">
        <v>360101</v>
      </c>
      <c r="E435" s="6">
        <v>231162.77</v>
      </c>
      <c r="G435" s="6">
        <v>230318.8</v>
      </c>
      <c r="I435" s="6">
        <v>235609.16</v>
      </c>
    </row>
    <row r="436" spans="1:16">
      <c r="B436" s="1" t="s">
        <v>259</v>
      </c>
      <c r="C436" s="25">
        <v>360102</v>
      </c>
      <c r="E436" s="6">
        <v>4963.3500000000004</v>
      </c>
      <c r="G436" s="6">
        <v>51000</v>
      </c>
      <c r="I436" s="6">
        <v>43000</v>
      </c>
    </row>
    <row r="437" spans="1:16">
      <c r="B437" s="1" t="s">
        <v>450</v>
      </c>
      <c r="C437" s="25">
        <v>380205</v>
      </c>
      <c r="E437" s="6">
        <v>428420.2</v>
      </c>
      <c r="G437" s="6">
        <v>368623.3</v>
      </c>
      <c r="I437" s="6">
        <v>376876.38</v>
      </c>
    </row>
    <row r="438" spans="1:16">
      <c r="B438" s="1" t="s">
        <v>451</v>
      </c>
      <c r="C438" s="25">
        <v>380206</v>
      </c>
      <c r="E438" s="6">
        <v>0</v>
      </c>
      <c r="G438" s="6">
        <v>187000</v>
      </c>
      <c r="I438" s="6">
        <v>132000</v>
      </c>
    </row>
    <row r="439" spans="1:16">
      <c r="B439" s="1" t="s">
        <v>458</v>
      </c>
      <c r="C439" s="26">
        <v>390101</v>
      </c>
      <c r="E439" s="6">
        <v>0</v>
      </c>
      <c r="G439" s="6">
        <v>1100000</v>
      </c>
      <c r="I439" s="6">
        <v>1849000</v>
      </c>
    </row>
    <row r="440" spans="1:16">
      <c r="A440" s="1" t="s">
        <v>349</v>
      </c>
      <c r="E440" s="8">
        <f>SUM(E417:E439)</f>
        <v>4930166.5999999996</v>
      </c>
      <c r="G440" s="8">
        <f>SUM(G417:G439)</f>
        <v>20274360.900000006</v>
      </c>
      <c r="I440" s="8">
        <f>SUM(I417:I439)</f>
        <v>23740066.959999997</v>
      </c>
    </row>
    <row r="441" spans="1:16" ht="9" customHeight="1">
      <c r="G441" s="6"/>
      <c r="N441" s="6"/>
      <c r="P441" s="6"/>
    </row>
    <row r="442" spans="1:16" s="2" customFormat="1">
      <c r="A442" s="2" t="s">
        <v>260</v>
      </c>
      <c r="E442" s="7"/>
      <c r="G442" s="7"/>
      <c r="I442" s="7"/>
      <c r="K442" s="1"/>
      <c r="L442" s="1"/>
      <c r="M442" s="1"/>
      <c r="N442" s="6"/>
      <c r="O442" s="1"/>
      <c r="P442" s="6"/>
    </row>
    <row r="443" spans="1:16">
      <c r="B443" s="1" t="s">
        <v>2</v>
      </c>
      <c r="C443" s="25">
        <v>102001</v>
      </c>
      <c r="E443" s="6">
        <v>147959.5</v>
      </c>
      <c r="G443" s="6">
        <v>146976.26</v>
      </c>
      <c r="I443" s="6">
        <v>150016.04999999999</v>
      </c>
    </row>
    <row r="444" spans="1:16">
      <c r="B444" s="1" t="s">
        <v>457</v>
      </c>
      <c r="C444" s="25">
        <v>103101</v>
      </c>
      <c r="E444" s="6">
        <v>1179017.23</v>
      </c>
      <c r="G444" s="6">
        <v>1131356.27</v>
      </c>
      <c r="I444" s="6">
        <v>1157876.54</v>
      </c>
    </row>
    <row r="445" spans="1:16">
      <c r="B445" s="1" t="s">
        <v>284</v>
      </c>
      <c r="C445" s="25">
        <v>104101</v>
      </c>
      <c r="E445" s="6">
        <v>682084.64</v>
      </c>
      <c r="G445" s="6">
        <v>680346.81</v>
      </c>
      <c r="I445" s="6">
        <v>713895.54</v>
      </c>
    </row>
    <row r="446" spans="1:16">
      <c r="B446" s="1" t="s">
        <v>261</v>
      </c>
      <c r="C446" s="25">
        <v>360201</v>
      </c>
      <c r="E446" s="6">
        <v>146296.31</v>
      </c>
      <c r="G446" s="6">
        <v>183910.72</v>
      </c>
      <c r="I446" s="6">
        <v>186019.68</v>
      </c>
    </row>
    <row r="447" spans="1:16">
      <c r="A447" s="1" t="s">
        <v>350</v>
      </c>
      <c r="E447" s="8">
        <f>SUM(E443:E446)</f>
        <v>2155357.6800000002</v>
      </c>
      <c r="G447" s="8">
        <f>SUM(G443:G446)</f>
        <v>2142590.06</v>
      </c>
      <c r="I447" s="8">
        <f>SUM(I443:I446)</f>
        <v>2207807.81</v>
      </c>
    </row>
    <row r="448" spans="1:16" ht="9" customHeight="1">
      <c r="G448" s="6"/>
    </row>
    <row r="449" spans="1:11" s="2" customFormat="1">
      <c r="A449" s="2" t="s">
        <v>262</v>
      </c>
      <c r="E449" s="7"/>
      <c r="G449" s="7"/>
      <c r="I449" s="7"/>
      <c r="K449" s="1"/>
    </row>
    <row r="450" spans="1:11">
      <c r="B450" s="1" t="s">
        <v>263</v>
      </c>
      <c r="C450" s="25">
        <v>300201</v>
      </c>
      <c r="E450" s="6">
        <v>243351.37</v>
      </c>
      <c r="G450" s="6">
        <v>218165.32</v>
      </c>
      <c r="I450" s="6">
        <v>278180.14</v>
      </c>
    </row>
    <row r="451" spans="1:11">
      <c r="B451" s="1" t="s">
        <v>264</v>
      </c>
      <c r="C451" s="25">
        <v>300204</v>
      </c>
      <c r="E451" s="6">
        <v>635416.72</v>
      </c>
      <c r="G451" s="6">
        <v>586339.1</v>
      </c>
      <c r="I451" s="6">
        <v>655243.24</v>
      </c>
    </row>
    <row r="452" spans="1:11">
      <c r="B452" s="1" t="s">
        <v>265</v>
      </c>
      <c r="C452" s="25">
        <v>300211</v>
      </c>
      <c r="E452" s="6">
        <v>124899.4</v>
      </c>
      <c r="G452" s="6">
        <v>420000</v>
      </c>
      <c r="I452" s="6">
        <v>400689</v>
      </c>
    </row>
    <row r="453" spans="1:11">
      <c r="B453" s="1" t="s">
        <v>438</v>
      </c>
      <c r="C453" s="26">
        <v>310208</v>
      </c>
      <c r="E453" s="6">
        <v>75558.7</v>
      </c>
      <c r="G453" s="6">
        <v>77529.119999999995</v>
      </c>
      <c r="I453" s="6">
        <v>78473.399999999994</v>
      </c>
    </row>
    <row r="454" spans="1:11">
      <c r="B454" s="1" t="s">
        <v>266</v>
      </c>
      <c r="C454" s="25">
        <v>370408</v>
      </c>
      <c r="E454" s="6">
        <v>297016.51</v>
      </c>
      <c r="G454" s="6">
        <v>232505.29</v>
      </c>
      <c r="I454" s="6">
        <v>261582.96</v>
      </c>
    </row>
    <row r="455" spans="1:11">
      <c r="A455" s="1" t="s">
        <v>351</v>
      </c>
      <c r="E455" s="8">
        <f>SUM(E450:E454)</f>
        <v>1376242.7</v>
      </c>
      <c r="G455" s="8">
        <f>SUM(G450:G454)</f>
        <v>1534538.83</v>
      </c>
      <c r="I455" s="8">
        <f>SUM(I450:I454)</f>
        <v>1674168.7399999998</v>
      </c>
    </row>
    <row r="456" spans="1:11" ht="9" customHeight="1">
      <c r="E456" s="8"/>
      <c r="G456" s="8"/>
      <c r="I456" s="8"/>
    </row>
    <row r="457" spans="1:11">
      <c r="A457" s="2" t="s">
        <v>267</v>
      </c>
      <c r="G457" s="6"/>
    </row>
    <row r="458" spans="1:11">
      <c r="A458" s="2"/>
      <c r="B458" s="1" t="s">
        <v>442</v>
      </c>
      <c r="C458" s="26">
        <v>101115</v>
      </c>
      <c r="E458" s="6">
        <v>64361.94</v>
      </c>
      <c r="G458" s="6">
        <v>99000</v>
      </c>
      <c r="I458" s="6">
        <v>88220</v>
      </c>
    </row>
    <row r="459" spans="1:11">
      <c r="B459" s="1" t="s">
        <v>444</v>
      </c>
      <c r="C459" s="26">
        <v>101117</v>
      </c>
      <c r="E459" s="6">
        <v>68571</v>
      </c>
      <c r="G459" s="6">
        <v>58000</v>
      </c>
      <c r="I459" s="6">
        <v>58000</v>
      </c>
    </row>
    <row r="460" spans="1:11">
      <c r="B460" s="1" t="s">
        <v>268</v>
      </c>
      <c r="C460" s="25">
        <v>103103</v>
      </c>
      <c r="E460" s="6">
        <v>929719.05</v>
      </c>
      <c r="G460" s="6">
        <v>957840.61</v>
      </c>
      <c r="I460" s="6">
        <v>973295.7</v>
      </c>
    </row>
    <row r="461" spans="1:11">
      <c r="B461" s="1" t="s">
        <v>269</v>
      </c>
      <c r="C461" s="25">
        <v>200026</v>
      </c>
      <c r="E461" s="6">
        <v>20514.310000000001</v>
      </c>
      <c r="G461" s="6">
        <v>1010</v>
      </c>
      <c r="I461" s="6">
        <v>1010</v>
      </c>
    </row>
    <row r="462" spans="1:11" s="28" customFormat="1">
      <c r="B462" s="28" t="s">
        <v>512</v>
      </c>
      <c r="C462" s="29">
        <v>290309</v>
      </c>
      <c r="E462" s="19">
        <v>0</v>
      </c>
      <c r="G462" s="19">
        <v>0</v>
      </c>
      <c r="I462" s="19">
        <v>58515.66</v>
      </c>
    </row>
    <row r="463" spans="1:11">
      <c r="B463" s="1" t="s">
        <v>270</v>
      </c>
      <c r="C463" s="25">
        <v>300202</v>
      </c>
      <c r="E463" s="6">
        <v>2194368.06</v>
      </c>
      <c r="G463" s="6">
        <v>2263847.41</v>
      </c>
      <c r="I463" s="6">
        <v>2345115.96</v>
      </c>
    </row>
    <row r="464" spans="1:11">
      <c r="B464" s="1" t="s">
        <v>271</v>
      </c>
      <c r="C464" s="25">
        <v>320210</v>
      </c>
      <c r="E464" s="6">
        <v>294592.48</v>
      </c>
      <c r="G464" s="6">
        <v>195164.05</v>
      </c>
      <c r="I464" s="6">
        <v>249825.24</v>
      </c>
    </row>
    <row r="465" spans="1:9">
      <c r="B465" s="1" t="s">
        <v>272</v>
      </c>
      <c r="C465" s="25">
        <v>320211</v>
      </c>
      <c r="E465" s="6">
        <v>542572.1</v>
      </c>
      <c r="G465" s="6">
        <v>276088.46999999997</v>
      </c>
      <c r="I465" s="6">
        <v>313125.40000000002</v>
      </c>
    </row>
    <row r="466" spans="1:9">
      <c r="B466" s="1" t="s">
        <v>273</v>
      </c>
      <c r="C466" s="25">
        <v>320402</v>
      </c>
      <c r="E466" s="6">
        <v>247707.08</v>
      </c>
      <c r="G466" s="6">
        <v>264523.09000000003</v>
      </c>
      <c r="I466" s="6">
        <v>274017.86</v>
      </c>
    </row>
    <row r="467" spans="1:9">
      <c r="A467" s="1" t="s">
        <v>352</v>
      </c>
      <c r="E467" s="8">
        <f>SUM(E458:E466)</f>
        <v>4362406.0200000005</v>
      </c>
      <c r="G467" s="8">
        <f>SUM(G458:G466)</f>
        <v>4115473.63</v>
      </c>
      <c r="I467" s="8">
        <f>SUM(I458:I466)</f>
        <v>4361125.8199999994</v>
      </c>
    </row>
    <row r="468" spans="1:9" ht="9" customHeight="1">
      <c r="G468" s="6"/>
    </row>
    <row r="469" spans="1:9">
      <c r="A469" s="2" t="s">
        <v>274</v>
      </c>
      <c r="G469" s="6"/>
    </row>
    <row r="470" spans="1:9">
      <c r="B470" s="1" t="s">
        <v>275</v>
      </c>
      <c r="C470" s="25">
        <v>350103</v>
      </c>
      <c r="E470" s="6">
        <v>718680.38</v>
      </c>
      <c r="G470" s="6">
        <v>709560.83</v>
      </c>
      <c r="I470" s="6">
        <v>793907.8</v>
      </c>
    </row>
    <row r="471" spans="1:9">
      <c r="B471" s="1" t="s">
        <v>276</v>
      </c>
      <c r="C471" s="25">
        <v>350104</v>
      </c>
      <c r="E471" s="6">
        <v>547770.05000000005</v>
      </c>
      <c r="G471" s="6">
        <v>565115.71</v>
      </c>
      <c r="I471" s="6">
        <v>576559.68000000005</v>
      </c>
    </row>
    <row r="472" spans="1:9">
      <c r="B472" s="1" t="s">
        <v>277</v>
      </c>
      <c r="C472" s="25">
        <v>350105</v>
      </c>
      <c r="E472" s="6">
        <v>589299.91</v>
      </c>
      <c r="G472" s="6">
        <v>632438.11</v>
      </c>
      <c r="I472" s="6">
        <v>641823.07999999996</v>
      </c>
    </row>
    <row r="473" spans="1:9">
      <c r="B473" s="1" t="s">
        <v>443</v>
      </c>
      <c r="C473" s="26">
        <v>350106</v>
      </c>
      <c r="E473" s="6">
        <v>33946.230000000003</v>
      </c>
      <c r="G473" s="6">
        <v>40000</v>
      </c>
      <c r="I473" s="6">
        <v>40000</v>
      </c>
    </row>
    <row r="474" spans="1:9">
      <c r="B474" s="1" t="s">
        <v>493</v>
      </c>
      <c r="C474" s="25">
        <v>350108</v>
      </c>
      <c r="E474" s="6">
        <v>80030.19</v>
      </c>
      <c r="G474" s="6">
        <v>87495.06</v>
      </c>
      <c r="I474" s="6">
        <v>88745.65</v>
      </c>
    </row>
    <row r="475" spans="1:9">
      <c r="B475" s="1" t="s">
        <v>278</v>
      </c>
      <c r="C475" s="25">
        <v>350110</v>
      </c>
      <c r="E475" s="6">
        <v>372044.67</v>
      </c>
      <c r="G475" s="6">
        <v>374536.5</v>
      </c>
      <c r="I475" s="6">
        <v>393165.57</v>
      </c>
    </row>
    <row r="476" spans="1:9">
      <c r="B476" s="1" t="s">
        <v>490</v>
      </c>
      <c r="C476" s="25">
        <v>380101</v>
      </c>
      <c r="E476" s="6">
        <v>839935.48</v>
      </c>
      <c r="G476" s="6">
        <v>952859.44</v>
      </c>
      <c r="I476" s="6">
        <v>962053.48</v>
      </c>
    </row>
    <row r="477" spans="1:9">
      <c r="B477" s="1" t="s">
        <v>491</v>
      </c>
      <c r="C477" s="25">
        <v>380202</v>
      </c>
      <c r="E477" s="6">
        <v>254684.73</v>
      </c>
      <c r="G477" s="6">
        <v>250000</v>
      </c>
      <c r="I477" s="6">
        <v>250000</v>
      </c>
    </row>
    <row r="478" spans="1:9">
      <c r="B478" s="1" t="s">
        <v>492</v>
      </c>
      <c r="C478" s="25">
        <v>380203</v>
      </c>
      <c r="E478" s="6">
        <v>347640.26</v>
      </c>
      <c r="G478" s="6">
        <v>340424.55</v>
      </c>
      <c r="I478" s="6">
        <v>411662.38</v>
      </c>
    </row>
    <row r="479" spans="1:9">
      <c r="B479" s="1" t="s">
        <v>286</v>
      </c>
      <c r="C479" s="25">
        <v>380207</v>
      </c>
      <c r="E479" s="6">
        <v>23358.51</v>
      </c>
      <c r="G479" s="6">
        <v>25008.19</v>
      </c>
      <c r="I479" s="6">
        <v>26601.13</v>
      </c>
    </row>
    <row r="480" spans="1:9">
      <c r="A480" s="1" t="s">
        <v>353</v>
      </c>
      <c r="E480" s="8">
        <f>SUM(E470:E479)</f>
        <v>3807390.41</v>
      </c>
      <c r="G480" s="8">
        <f>SUM(G470:G479)</f>
        <v>3977438.3899999997</v>
      </c>
      <c r="I480" s="8">
        <f>SUM(I470:I479)</f>
        <v>4184518.7699999996</v>
      </c>
    </row>
    <row r="481" spans="1:11" ht="9" customHeight="1">
      <c r="G481" s="6"/>
    </row>
    <row r="482" spans="1:11">
      <c r="A482" s="2" t="s">
        <v>279</v>
      </c>
      <c r="G482" s="6"/>
    </row>
    <row r="483" spans="1:11">
      <c r="B483" s="1" t="s">
        <v>253</v>
      </c>
      <c r="C483" s="25">
        <v>290105</v>
      </c>
      <c r="E483" s="6">
        <v>626527.75</v>
      </c>
      <c r="G483" s="6">
        <v>462989</v>
      </c>
      <c r="I483" s="6">
        <v>359442</v>
      </c>
    </row>
    <row r="484" spans="1:11">
      <c r="B484" s="1" t="s">
        <v>280</v>
      </c>
      <c r="C484" s="25">
        <v>290501</v>
      </c>
      <c r="E484" s="6">
        <v>3353916.97</v>
      </c>
      <c r="G484" s="6">
        <v>2976861.86</v>
      </c>
      <c r="I484" s="6">
        <v>3074402.91</v>
      </c>
    </row>
    <row r="485" spans="1:11">
      <c r="A485" s="1" t="s">
        <v>453</v>
      </c>
      <c r="E485" s="8">
        <f>SUM(E483:E484)</f>
        <v>3980444.72</v>
      </c>
      <c r="G485" s="8">
        <f>SUM(G483:G484)</f>
        <v>3439850.86</v>
      </c>
      <c r="I485" s="8">
        <f>SUM(I483:I484)</f>
        <v>3433844.91</v>
      </c>
    </row>
    <row r="486" spans="1:11" ht="9" customHeight="1">
      <c r="G486" s="6"/>
    </row>
    <row r="487" spans="1:11">
      <c r="A487" s="2" t="s">
        <v>281</v>
      </c>
      <c r="G487" s="6"/>
    </row>
    <row r="488" spans="1:11">
      <c r="A488" s="2"/>
      <c r="B488" s="1" t="s">
        <v>247</v>
      </c>
      <c r="C488" s="25">
        <v>100600</v>
      </c>
      <c r="E488" s="6">
        <v>4894.46</v>
      </c>
      <c r="G488" s="6">
        <v>3668</v>
      </c>
      <c r="I488" s="6">
        <v>3668</v>
      </c>
    </row>
    <row r="489" spans="1:11">
      <c r="B489" s="1" t="s">
        <v>282</v>
      </c>
      <c r="C489" s="25">
        <v>101103</v>
      </c>
      <c r="E489" s="6">
        <v>0</v>
      </c>
      <c r="G489" s="6">
        <f>376773.3+873000+210000</f>
        <v>1459773.3</v>
      </c>
      <c r="I489" s="6">
        <v>1397934.3</v>
      </c>
    </row>
    <row r="490" spans="1:11">
      <c r="B490" s="1" t="s">
        <v>283</v>
      </c>
      <c r="C490" s="25">
        <v>101104</v>
      </c>
      <c r="E490" s="6">
        <v>1529158.76</v>
      </c>
      <c r="G490" s="6">
        <v>1435846.96</v>
      </c>
      <c r="I490" s="6">
        <v>1454846.96</v>
      </c>
    </row>
    <row r="491" spans="1:11">
      <c r="B491" s="1" t="s">
        <v>482</v>
      </c>
      <c r="C491" s="25">
        <v>103109</v>
      </c>
      <c r="E491" s="6">
        <v>2299471.1800000002</v>
      </c>
      <c r="G491" s="6">
        <v>2100136.0299999998</v>
      </c>
      <c r="I491" s="6">
        <v>2470553.5299999998</v>
      </c>
    </row>
    <row r="492" spans="1:11">
      <c r="B492" s="1" t="s">
        <v>250</v>
      </c>
      <c r="C492" s="25">
        <v>200027</v>
      </c>
      <c r="E492" s="6">
        <v>3526.72</v>
      </c>
      <c r="G492" s="6">
        <v>3617.09</v>
      </c>
      <c r="I492" s="6">
        <v>3617.09</v>
      </c>
    </row>
    <row r="493" spans="1:11">
      <c r="B493" s="1" t="s">
        <v>285</v>
      </c>
      <c r="C493" s="25">
        <v>200028</v>
      </c>
      <c r="E493" s="6">
        <v>0</v>
      </c>
      <c r="G493" s="6">
        <v>303</v>
      </c>
      <c r="I493" s="6">
        <v>303</v>
      </c>
    </row>
    <row r="494" spans="1:11">
      <c r="A494" s="1" t="s">
        <v>354</v>
      </c>
      <c r="E494" s="8">
        <f>SUM(E488:E493)</f>
        <v>3837051.1200000006</v>
      </c>
      <c r="G494" s="8">
        <f>SUM(G488:G493)</f>
        <v>5003344.379999999</v>
      </c>
      <c r="I494" s="8">
        <f>SUM(I488:I493)</f>
        <v>5330922.879999999</v>
      </c>
    </row>
    <row r="495" spans="1:11" s="2" customFormat="1">
      <c r="A495" s="2" t="s">
        <v>378</v>
      </c>
      <c r="E495" s="7">
        <f>+E494+E485+E480+E455+E447+E440+E467</f>
        <v>24449059.249999996</v>
      </c>
      <c r="G495" s="7">
        <f>+G494+G485+G480+G455+G447+G440+G467</f>
        <v>40487597.050000004</v>
      </c>
      <c r="I495" s="7">
        <f>+I494+I485+I480+I455+I447+I440+I467</f>
        <v>44932455.889999993</v>
      </c>
      <c r="K495" s="1"/>
    </row>
    <row r="496" spans="1:11" s="2" customFormat="1" ht="9" customHeight="1">
      <c r="E496" s="7"/>
      <c r="G496" s="7"/>
      <c r="I496" s="7"/>
      <c r="K496" s="1"/>
    </row>
    <row r="497" spans="1:11" s="2" customFormat="1" ht="9" customHeight="1">
      <c r="E497" s="7"/>
      <c r="G497" s="7"/>
      <c r="I497" s="7"/>
      <c r="K497" s="1"/>
    </row>
    <row r="498" spans="1:11">
      <c r="A498" s="2" t="s">
        <v>379</v>
      </c>
      <c r="G498" s="6"/>
    </row>
    <row r="499" spans="1:11">
      <c r="A499" s="2"/>
      <c r="B499" s="1" t="s">
        <v>101</v>
      </c>
      <c r="C499" s="25">
        <v>101105</v>
      </c>
      <c r="E499" s="6">
        <v>148966.18</v>
      </c>
      <c r="G499" s="6">
        <v>411300</v>
      </c>
      <c r="I499" s="6">
        <v>411300</v>
      </c>
    </row>
    <row r="500" spans="1:11">
      <c r="B500" s="1" t="s">
        <v>287</v>
      </c>
      <c r="C500" s="25">
        <v>101106</v>
      </c>
      <c r="E500" s="6">
        <v>0</v>
      </c>
      <c r="G500" s="6">
        <v>1469635</v>
      </c>
      <c r="I500" s="6">
        <v>1774525.15</v>
      </c>
    </row>
    <row r="501" spans="1:11">
      <c r="B501" s="1" t="s">
        <v>288</v>
      </c>
      <c r="C501" s="25">
        <v>101107</v>
      </c>
      <c r="E501" s="6">
        <v>530931.65</v>
      </c>
      <c r="G501" s="6">
        <v>323000</v>
      </c>
      <c r="I501" s="6">
        <v>323000</v>
      </c>
    </row>
    <row r="502" spans="1:11">
      <c r="B502" s="1" t="s">
        <v>289</v>
      </c>
      <c r="C502" s="25">
        <v>101113</v>
      </c>
      <c r="E502" s="6">
        <v>0</v>
      </c>
      <c r="G502" s="6">
        <v>1857559</v>
      </c>
      <c r="I502" s="6">
        <v>1857559</v>
      </c>
    </row>
    <row r="503" spans="1:11">
      <c r="B503" s="1" t="s">
        <v>500</v>
      </c>
      <c r="C503" s="25">
        <v>105001</v>
      </c>
      <c r="E503" s="6">
        <v>0</v>
      </c>
      <c r="G503" s="6">
        <v>646000</v>
      </c>
      <c r="I503" s="6">
        <v>646000</v>
      </c>
    </row>
    <row r="504" spans="1:11" s="28" customFormat="1">
      <c r="B504" s="28" t="s">
        <v>513</v>
      </c>
      <c r="C504" s="29">
        <v>220704</v>
      </c>
      <c r="E504" s="19">
        <v>0</v>
      </c>
      <c r="G504" s="19">
        <v>0</v>
      </c>
      <c r="I504" s="19">
        <v>20000</v>
      </c>
    </row>
    <row r="505" spans="1:11" s="28" customFormat="1">
      <c r="B505" s="28" t="s">
        <v>514</v>
      </c>
      <c r="C505" s="29">
        <v>220802</v>
      </c>
      <c r="E505" s="19">
        <v>0</v>
      </c>
      <c r="G505" s="19">
        <v>0</v>
      </c>
      <c r="I505" s="19">
        <v>151283</v>
      </c>
    </row>
    <row r="506" spans="1:11">
      <c r="B506" s="1" t="s">
        <v>290</v>
      </c>
      <c r="C506" s="25">
        <v>260211</v>
      </c>
      <c r="E506" s="6">
        <v>103131.92</v>
      </c>
      <c r="G506" s="6">
        <v>208888</v>
      </c>
      <c r="I506" s="6">
        <v>208888</v>
      </c>
    </row>
    <row r="507" spans="1:11">
      <c r="B507" s="1" t="s">
        <v>291</v>
      </c>
      <c r="C507" s="25">
        <v>290302</v>
      </c>
      <c r="E507" s="6">
        <v>1357157.59</v>
      </c>
      <c r="G507" s="6">
        <v>966437.71</v>
      </c>
      <c r="I507" s="6">
        <v>1083839.83</v>
      </c>
    </row>
    <row r="508" spans="1:11">
      <c r="B508" s="1" t="s">
        <v>534</v>
      </c>
      <c r="C508" s="25">
        <v>290303</v>
      </c>
      <c r="E508" s="6">
        <v>22774.9</v>
      </c>
      <c r="G508" s="6">
        <v>30000</v>
      </c>
      <c r="I508" s="6">
        <v>0</v>
      </c>
    </row>
    <row r="509" spans="1:11">
      <c r="B509" s="1" t="s">
        <v>535</v>
      </c>
      <c r="C509" s="25">
        <v>290304</v>
      </c>
      <c r="E509" s="6">
        <v>-120966.3</v>
      </c>
      <c r="G509" s="6">
        <v>179762.58</v>
      </c>
      <c r="I509" s="6">
        <v>202406.98</v>
      </c>
    </row>
    <row r="510" spans="1:11">
      <c r="B510" s="1" t="s">
        <v>536</v>
      </c>
      <c r="C510" s="25">
        <v>290306</v>
      </c>
      <c r="E510" s="6">
        <v>89082.559999999998</v>
      </c>
      <c r="G510" s="6">
        <v>181922.07</v>
      </c>
      <c r="I510" s="6">
        <v>108707.5</v>
      </c>
    </row>
    <row r="511" spans="1:11" s="28" customFormat="1">
      <c r="B511" s="28" t="s">
        <v>537</v>
      </c>
      <c r="C511" s="29">
        <v>290308</v>
      </c>
      <c r="E511" s="19">
        <v>16183.54</v>
      </c>
      <c r="G511" s="19">
        <v>30000</v>
      </c>
      <c r="I511" s="19">
        <v>78904.179999999993</v>
      </c>
    </row>
    <row r="512" spans="1:11">
      <c r="B512" s="1" t="s">
        <v>452</v>
      </c>
      <c r="C512" s="25">
        <v>300203</v>
      </c>
      <c r="E512" s="6">
        <v>707053.48</v>
      </c>
      <c r="G512" s="6">
        <v>842308.09</v>
      </c>
      <c r="I512" s="6">
        <v>865999.02</v>
      </c>
    </row>
    <row r="513" spans="1:11">
      <c r="B513" s="1" t="s">
        <v>292</v>
      </c>
      <c r="C513" s="25">
        <v>300205</v>
      </c>
      <c r="E513" s="6">
        <v>913089.48</v>
      </c>
      <c r="G513" s="6">
        <v>1370918.08</v>
      </c>
      <c r="I513" s="6">
        <v>1530553.24</v>
      </c>
    </row>
    <row r="514" spans="1:11">
      <c r="B514" s="1" t="s">
        <v>293</v>
      </c>
      <c r="C514" s="25">
        <v>320201</v>
      </c>
      <c r="E514" s="6">
        <v>812647.46</v>
      </c>
      <c r="G514" s="6">
        <v>886810.1</v>
      </c>
      <c r="I514" s="6">
        <v>879937.75</v>
      </c>
    </row>
    <row r="515" spans="1:11">
      <c r="B515" s="1" t="s">
        <v>294</v>
      </c>
      <c r="C515" s="25">
        <v>320202</v>
      </c>
      <c r="E515" s="6">
        <v>669600.04</v>
      </c>
      <c r="G515" s="6">
        <v>712913.18</v>
      </c>
      <c r="I515" s="6">
        <v>819494.2</v>
      </c>
    </row>
    <row r="516" spans="1:11">
      <c r="B516" s="1" t="s">
        <v>295</v>
      </c>
      <c r="C516" s="25">
        <v>320203</v>
      </c>
      <c r="E516" s="6">
        <v>3512600.09</v>
      </c>
      <c r="G516" s="6">
        <v>4039564.51</v>
      </c>
      <c r="I516" s="6">
        <v>4582648</v>
      </c>
    </row>
    <row r="517" spans="1:11">
      <c r="B517" s="1" t="s">
        <v>296</v>
      </c>
      <c r="C517" s="25">
        <v>320204</v>
      </c>
      <c r="E517" s="6">
        <v>1941344.9</v>
      </c>
      <c r="G517" s="6">
        <v>1870224.5</v>
      </c>
      <c r="I517" s="6">
        <v>2093266.05</v>
      </c>
    </row>
    <row r="518" spans="1:11">
      <c r="B518" s="1" t="s">
        <v>297</v>
      </c>
      <c r="C518" s="25">
        <v>320205</v>
      </c>
      <c r="E518" s="6">
        <v>6329394.4100000001</v>
      </c>
      <c r="G518" s="6">
        <v>8196805</v>
      </c>
      <c r="I518" s="6">
        <v>8196805</v>
      </c>
    </row>
    <row r="519" spans="1:11">
      <c r="B519" s="1" t="s">
        <v>298</v>
      </c>
      <c r="C519" s="25">
        <v>320206</v>
      </c>
      <c r="E519" s="6">
        <v>1547055.96</v>
      </c>
      <c r="G519" s="6">
        <v>1323644.8999999999</v>
      </c>
      <c r="I519" s="6">
        <v>1436368.63</v>
      </c>
    </row>
    <row r="520" spans="1:11">
      <c r="B520" s="1" t="s">
        <v>299</v>
      </c>
      <c r="C520" s="25">
        <v>320207</v>
      </c>
      <c r="E520" s="6">
        <v>132186.29999999999</v>
      </c>
      <c r="G520" s="6">
        <v>167451</v>
      </c>
      <c r="I520" s="6">
        <v>230318</v>
      </c>
    </row>
    <row r="521" spans="1:11">
      <c r="B521" s="1" t="s">
        <v>300</v>
      </c>
      <c r="C521" s="25">
        <v>320208</v>
      </c>
      <c r="E521" s="6">
        <v>2996228.97</v>
      </c>
      <c r="G521" s="6">
        <v>3184212.47</v>
      </c>
      <c r="I521" s="6">
        <v>3492664.27</v>
      </c>
    </row>
    <row r="522" spans="1:11">
      <c r="B522" s="28" t="s">
        <v>499</v>
      </c>
      <c r="C522" s="25">
        <v>320212</v>
      </c>
      <c r="E522" s="6">
        <v>891188.27</v>
      </c>
      <c r="G522" s="6">
        <v>700866.32</v>
      </c>
      <c r="I522" s="6">
        <v>706589.32</v>
      </c>
    </row>
    <row r="523" spans="1:11">
      <c r="B523" s="1" t="s">
        <v>301</v>
      </c>
      <c r="C523" s="25">
        <v>320302</v>
      </c>
      <c r="E523" s="6">
        <v>902022.3</v>
      </c>
      <c r="G523" s="6">
        <v>750407.96</v>
      </c>
      <c r="I523" s="6">
        <v>812056.71</v>
      </c>
    </row>
    <row r="524" spans="1:11" s="2" customFormat="1">
      <c r="A524" s="2" t="s">
        <v>380</v>
      </c>
      <c r="E524" s="9">
        <f>SUM(E499:E523)</f>
        <v>23501673.699999999</v>
      </c>
      <c r="G524" s="9">
        <f>SUM(G499:G523)</f>
        <v>30350630.469999999</v>
      </c>
      <c r="I524" s="9">
        <f>SUM(I499:I523)</f>
        <v>32513113.829999998</v>
      </c>
      <c r="K524" s="1"/>
    </row>
    <row r="525" spans="1:11" ht="9" customHeight="1">
      <c r="E525" s="1"/>
      <c r="G525" s="6"/>
    </row>
    <row r="526" spans="1:11" ht="9" customHeight="1">
      <c r="G526" s="6"/>
    </row>
    <row r="527" spans="1:11">
      <c r="A527" s="2" t="s">
        <v>381</v>
      </c>
      <c r="G527" s="6"/>
    </row>
    <row r="528" spans="1:11">
      <c r="A528" s="2" t="s">
        <v>302</v>
      </c>
      <c r="G528" s="6"/>
    </row>
    <row r="529" spans="1:9">
      <c r="B529" s="1" t="s">
        <v>405</v>
      </c>
      <c r="C529" s="25">
        <v>102002</v>
      </c>
      <c r="E529" s="6">
        <v>2334290.12</v>
      </c>
      <c r="G529" s="6">
        <v>2412428</v>
      </c>
      <c r="I529" s="6">
        <v>2635428</v>
      </c>
    </row>
    <row r="530" spans="1:9">
      <c r="B530" s="1" t="s">
        <v>303</v>
      </c>
      <c r="C530" s="25">
        <v>210202</v>
      </c>
      <c r="E530" s="6">
        <v>9325260.4700000007</v>
      </c>
      <c r="G530" s="6">
        <v>9652848</v>
      </c>
      <c r="I530" s="6">
        <v>10572641</v>
      </c>
    </row>
    <row r="531" spans="1:9">
      <c r="B531" s="1" t="s">
        <v>446</v>
      </c>
      <c r="C531" s="26">
        <v>210205</v>
      </c>
      <c r="E531" s="6">
        <v>1487413.8</v>
      </c>
      <c r="G531" s="6">
        <v>1527369</v>
      </c>
      <c r="I531" s="6">
        <v>1630559</v>
      </c>
    </row>
    <row r="532" spans="1:9">
      <c r="A532" s="1" t="s">
        <v>355</v>
      </c>
      <c r="E532" s="8">
        <f>SUM(E529:E531)</f>
        <v>13146964.390000001</v>
      </c>
      <c r="G532" s="8">
        <f>SUM(G529:G531)</f>
        <v>13592645</v>
      </c>
      <c r="I532" s="8">
        <f>SUM(I529:I531)</f>
        <v>14838628</v>
      </c>
    </row>
    <row r="533" spans="1:9" ht="9" customHeight="1">
      <c r="G533" s="6"/>
    </row>
    <row r="534" spans="1:9">
      <c r="A534" s="2" t="s">
        <v>304</v>
      </c>
      <c r="G534" s="6"/>
    </row>
    <row r="535" spans="1:9">
      <c r="B535" s="1" t="s">
        <v>483</v>
      </c>
      <c r="C535" s="25">
        <v>220901</v>
      </c>
      <c r="E535" s="6">
        <v>2832414.96</v>
      </c>
      <c r="G535" s="6">
        <v>2440000</v>
      </c>
      <c r="I535" s="6">
        <v>2560000</v>
      </c>
    </row>
    <row r="536" spans="1:9" ht="9" customHeight="1">
      <c r="G536" s="6"/>
    </row>
    <row r="537" spans="1:9">
      <c r="A537" s="2" t="s">
        <v>305</v>
      </c>
      <c r="G537" s="6"/>
    </row>
    <row r="538" spans="1:9">
      <c r="B538" s="1" t="s">
        <v>484</v>
      </c>
      <c r="C538" s="25">
        <v>500018</v>
      </c>
      <c r="E538" s="6">
        <v>0</v>
      </c>
      <c r="G538" s="6">
        <v>400000</v>
      </c>
      <c r="I538" s="6">
        <v>400000</v>
      </c>
    </row>
    <row r="539" spans="1:9">
      <c r="B539" s="1" t="s">
        <v>474</v>
      </c>
      <c r="C539" s="26">
        <v>501102</v>
      </c>
      <c r="E539" s="6">
        <v>56566.01</v>
      </c>
      <c r="G539" s="6">
        <v>68400</v>
      </c>
      <c r="I539" s="6">
        <v>68400</v>
      </c>
    </row>
    <row r="540" spans="1:9">
      <c r="B540" s="1" t="s">
        <v>306</v>
      </c>
      <c r="C540" s="25">
        <v>501103</v>
      </c>
      <c r="E540" s="6">
        <v>37392.75</v>
      </c>
      <c r="G540" s="6">
        <v>50000</v>
      </c>
      <c r="I540" s="6">
        <v>50000</v>
      </c>
    </row>
    <row r="541" spans="1:9">
      <c r="B541" s="1" t="s">
        <v>516</v>
      </c>
      <c r="C541" s="26">
        <v>501138</v>
      </c>
      <c r="E541" s="6">
        <v>349768</v>
      </c>
      <c r="G541" s="6">
        <v>365000</v>
      </c>
      <c r="I541" s="6">
        <v>500000</v>
      </c>
    </row>
    <row r="542" spans="1:9">
      <c r="B542" s="1" t="s">
        <v>517</v>
      </c>
      <c r="C542" s="26">
        <v>501139</v>
      </c>
      <c r="E542" s="6">
        <v>850418</v>
      </c>
      <c r="G542" s="6">
        <v>810000</v>
      </c>
      <c r="I542" s="6">
        <v>1240000</v>
      </c>
    </row>
    <row r="543" spans="1:9">
      <c r="B543" s="1" t="s">
        <v>518</v>
      </c>
      <c r="C543" s="26">
        <v>501151</v>
      </c>
      <c r="E543" s="6">
        <v>471810</v>
      </c>
      <c r="G543" s="6">
        <v>530000</v>
      </c>
      <c r="I543" s="6">
        <v>488000</v>
      </c>
    </row>
    <row r="544" spans="1:9">
      <c r="B544" s="1" t="s">
        <v>519</v>
      </c>
      <c r="C544" s="26">
        <v>501161</v>
      </c>
      <c r="E544" s="6">
        <v>19615872</v>
      </c>
      <c r="G544" s="6">
        <v>22150000</v>
      </c>
      <c r="I544" s="6">
        <v>38000000</v>
      </c>
    </row>
    <row r="545" spans="1:11">
      <c r="B545" s="1" t="s">
        <v>307</v>
      </c>
      <c r="C545" s="25">
        <v>502101</v>
      </c>
      <c r="E545" s="6">
        <v>9921545</v>
      </c>
      <c r="G545" s="6">
        <v>10201000</v>
      </c>
      <c r="I545" s="6">
        <v>10500000</v>
      </c>
    </row>
    <row r="546" spans="1:11">
      <c r="B546" s="1" t="s">
        <v>308</v>
      </c>
      <c r="C546" s="25">
        <v>502102</v>
      </c>
      <c r="E546" s="6">
        <v>341639</v>
      </c>
      <c r="G546" s="6">
        <v>340000</v>
      </c>
      <c r="I546" s="6">
        <v>20000</v>
      </c>
    </row>
    <row r="547" spans="1:11">
      <c r="B547" s="1" t="s">
        <v>406</v>
      </c>
      <c r="C547" s="25">
        <v>502103</v>
      </c>
      <c r="E547" s="6">
        <v>69058</v>
      </c>
      <c r="G547" s="6">
        <v>49000</v>
      </c>
      <c r="I547" s="6">
        <v>30000</v>
      </c>
    </row>
    <row r="548" spans="1:11">
      <c r="B548" s="1" t="s">
        <v>309</v>
      </c>
      <c r="C548" s="25">
        <v>502104</v>
      </c>
      <c r="E548" s="6">
        <v>5940974</v>
      </c>
      <c r="G548" s="6">
        <v>6186000</v>
      </c>
      <c r="I548" s="6">
        <v>5185000</v>
      </c>
    </row>
    <row r="549" spans="1:11">
      <c r="A549" s="1" t="s">
        <v>356</v>
      </c>
      <c r="E549" s="8">
        <f>SUM(E538:E548)</f>
        <v>37655042.760000005</v>
      </c>
      <c r="G549" s="8">
        <f>SUM(G538:G548)</f>
        <v>41149400</v>
      </c>
      <c r="I549" s="8">
        <f>SUM(I538:I548)</f>
        <v>56481400</v>
      </c>
    </row>
    <row r="550" spans="1:11" s="2" customFormat="1">
      <c r="A550" s="2" t="s">
        <v>382</v>
      </c>
      <c r="E550" s="9">
        <f>+E549+E535+E532</f>
        <v>53634422.110000007</v>
      </c>
      <c r="G550" s="9">
        <f>+G549+G535+G532</f>
        <v>57182045</v>
      </c>
      <c r="I550" s="9">
        <f>+I549+I535+I532</f>
        <v>73880028</v>
      </c>
      <c r="K550" s="1"/>
    </row>
    <row r="551" spans="1:11" s="2" customFormat="1" ht="9" customHeight="1">
      <c r="E551" s="9"/>
      <c r="G551" s="9"/>
      <c r="I551" s="9"/>
      <c r="K551" s="1"/>
    </row>
    <row r="552" spans="1:11" s="2" customFormat="1" ht="9" customHeight="1">
      <c r="E552" s="9"/>
      <c r="G552" s="9"/>
      <c r="I552" s="9"/>
      <c r="K552" s="1"/>
    </row>
    <row r="553" spans="1:11" s="2" customFormat="1">
      <c r="A553" s="2" t="s">
        <v>383</v>
      </c>
      <c r="E553" s="7"/>
      <c r="G553" s="7"/>
      <c r="I553" s="7"/>
      <c r="K553" s="1"/>
    </row>
    <row r="554" spans="1:11">
      <c r="B554" s="1" t="s">
        <v>407</v>
      </c>
      <c r="C554" s="25">
        <v>103116</v>
      </c>
      <c r="E554" s="6">
        <v>0</v>
      </c>
      <c r="G554" s="6">
        <v>2108420</v>
      </c>
      <c r="I554" s="6">
        <v>552587</v>
      </c>
    </row>
    <row r="555" spans="1:11">
      <c r="B555" s="1" t="s">
        <v>310</v>
      </c>
      <c r="C555" s="25">
        <v>103117</v>
      </c>
      <c r="E555" s="6">
        <v>0</v>
      </c>
      <c r="G555" s="6">
        <v>17343</v>
      </c>
      <c r="I555" s="6">
        <v>17343</v>
      </c>
    </row>
    <row r="556" spans="1:11">
      <c r="B556" s="1" t="s">
        <v>311</v>
      </c>
      <c r="C556" s="25">
        <v>103121</v>
      </c>
      <c r="E556" s="6">
        <v>0</v>
      </c>
      <c r="G556" s="6">
        <v>10074460</v>
      </c>
      <c r="I556" s="6">
        <v>10074460</v>
      </c>
    </row>
    <row r="557" spans="1:11" s="2" customFormat="1">
      <c r="A557" s="2" t="s">
        <v>384</v>
      </c>
      <c r="E557" s="9">
        <f>SUM(E554:E556)</f>
        <v>0</v>
      </c>
      <c r="G557" s="9">
        <f>SUM(G554:G556)</f>
        <v>12200223</v>
      </c>
      <c r="I557" s="9">
        <f>SUM(I554:I556)</f>
        <v>10644390</v>
      </c>
      <c r="K557" s="1"/>
    </row>
    <row r="558" spans="1:11" ht="9" customHeight="1">
      <c r="E558" s="8"/>
      <c r="G558" s="8"/>
      <c r="I558" s="8"/>
    </row>
    <row r="559" spans="1:11" ht="9" customHeight="1">
      <c r="G559" s="6"/>
    </row>
    <row r="560" spans="1:11" s="2" customFormat="1">
      <c r="A560" s="2" t="s">
        <v>357</v>
      </c>
      <c r="E560" s="9">
        <f>+E557+E550+E524+E495+E412+E321+E258+E248+E207+E173</f>
        <v>247297878.49000001</v>
      </c>
      <c r="G560" s="9">
        <f>+G557+G550+G524+G495+G412+G321+G258+G248+G207+G173</f>
        <v>330428300</v>
      </c>
      <c r="I560" s="9">
        <f>+I557+I550+I524+I495+I412+I321+I258+I248+I207+I173</f>
        <v>358685000</v>
      </c>
      <c r="K560" s="1"/>
    </row>
    <row r="561" spans="1:11" s="2" customFormat="1" ht="9" customHeight="1">
      <c r="E561" s="9"/>
      <c r="G561" s="9"/>
      <c r="I561" s="9"/>
      <c r="K561" s="1"/>
    </row>
    <row r="562" spans="1:11" s="2" customFormat="1" ht="9" customHeight="1">
      <c r="E562" s="9"/>
      <c r="G562" s="9"/>
      <c r="I562" s="9"/>
      <c r="K562" s="1"/>
    </row>
    <row r="563" spans="1:11" ht="9" customHeight="1">
      <c r="E563" s="7"/>
      <c r="F563" s="2"/>
      <c r="G563" s="7"/>
      <c r="H563" s="2"/>
      <c r="I563" s="7"/>
    </row>
    <row r="564" spans="1:11" s="2" customFormat="1">
      <c r="A564" s="2" t="s">
        <v>358</v>
      </c>
      <c r="E564" s="7"/>
      <c r="G564" s="7"/>
      <c r="I564" s="7"/>
      <c r="K564" s="1"/>
    </row>
    <row r="565" spans="1:11">
      <c r="A565" s="2" t="s">
        <v>312</v>
      </c>
      <c r="G565" s="6"/>
    </row>
    <row r="566" spans="1:11">
      <c r="B566" s="1" t="s">
        <v>315</v>
      </c>
      <c r="C566" s="25">
        <v>320102</v>
      </c>
      <c r="E566" s="6">
        <v>1007.4</v>
      </c>
      <c r="G566" s="6">
        <v>25000</v>
      </c>
      <c r="I566" s="6">
        <v>31689.68</v>
      </c>
    </row>
    <row r="567" spans="1:11">
      <c r="B567" s="1" t="s">
        <v>447</v>
      </c>
      <c r="C567" s="26">
        <v>320106</v>
      </c>
      <c r="E567" s="6">
        <v>43328.959999999999</v>
      </c>
      <c r="G567" s="6">
        <v>12000</v>
      </c>
      <c r="I567" s="6">
        <v>30000</v>
      </c>
    </row>
    <row r="568" spans="1:11">
      <c r="B568" s="1" t="s">
        <v>467</v>
      </c>
      <c r="C568" s="26">
        <v>320401</v>
      </c>
      <c r="E568" s="6">
        <v>205567.58</v>
      </c>
      <c r="G568" s="6">
        <v>173915.6</v>
      </c>
      <c r="I568" s="6">
        <v>194597.19</v>
      </c>
    </row>
    <row r="569" spans="1:11">
      <c r="B569" s="1" t="s">
        <v>316</v>
      </c>
      <c r="C569" s="25">
        <v>320404</v>
      </c>
      <c r="E569" s="6">
        <v>654874.18999999994</v>
      </c>
      <c r="G569" s="6">
        <v>1861300.19</v>
      </c>
      <c r="I569" s="6">
        <v>1845014.29</v>
      </c>
    </row>
    <row r="570" spans="1:11">
      <c r="B570" s="1" t="s">
        <v>448</v>
      </c>
      <c r="C570" s="26">
        <v>320405</v>
      </c>
      <c r="E570" s="6">
        <v>15061.02</v>
      </c>
      <c r="G570" s="6">
        <v>1003.2</v>
      </c>
      <c r="I570" s="6">
        <v>1003.2</v>
      </c>
    </row>
    <row r="571" spans="1:11">
      <c r="B571" s="1" t="s">
        <v>449</v>
      </c>
      <c r="C571" s="25">
        <v>320406</v>
      </c>
      <c r="E571" s="6">
        <v>310830</v>
      </c>
      <c r="G571" s="6">
        <v>314181.01</v>
      </c>
      <c r="I571" s="6">
        <v>316533</v>
      </c>
    </row>
    <row r="572" spans="1:11">
      <c r="B572" s="1" t="s">
        <v>468</v>
      </c>
      <c r="C572" s="26">
        <v>320409</v>
      </c>
      <c r="E572" s="6">
        <v>400000</v>
      </c>
      <c r="G572" s="6">
        <v>400000</v>
      </c>
      <c r="I572" s="6">
        <v>400000</v>
      </c>
    </row>
    <row r="573" spans="1:11">
      <c r="A573" s="1" t="s">
        <v>359</v>
      </c>
      <c r="E573" s="8">
        <f>SUM(E566:E572)</f>
        <v>1630669.15</v>
      </c>
      <c r="G573" s="8">
        <f>SUM(G566:G572)</f>
        <v>2787400</v>
      </c>
      <c r="I573" s="8">
        <f>SUM(I566:I572)</f>
        <v>2818837.3600000003</v>
      </c>
    </row>
    <row r="574" spans="1:11" ht="9" customHeight="1">
      <c r="E574" s="8"/>
      <c r="G574" s="8"/>
      <c r="I574" s="8"/>
    </row>
    <row r="575" spans="1:11">
      <c r="A575" s="2" t="s">
        <v>317</v>
      </c>
      <c r="G575" s="6"/>
    </row>
    <row r="576" spans="1:11">
      <c r="B576" s="1" t="s">
        <v>318</v>
      </c>
      <c r="C576" s="25">
        <v>290208</v>
      </c>
      <c r="E576" s="6">
        <v>226939.64</v>
      </c>
      <c r="G576" s="6">
        <v>268288</v>
      </c>
      <c r="I576" s="6">
        <v>272079.14</v>
      </c>
    </row>
    <row r="577" spans="1:9">
      <c r="B577" s="1" t="s">
        <v>319</v>
      </c>
      <c r="C577" s="25">
        <v>290305</v>
      </c>
      <c r="E577" s="6">
        <v>309446.17</v>
      </c>
      <c r="G577" s="6">
        <v>324000</v>
      </c>
      <c r="I577" s="6">
        <v>325753.63</v>
      </c>
    </row>
    <row r="578" spans="1:9">
      <c r="B578" s="1" t="s">
        <v>320</v>
      </c>
      <c r="C578" s="25">
        <v>310504</v>
      </c>
      <c r="E578" s="6">
        <v>4190306.35</v>
      </c>
      <c r="G578" s="6">
        <f>4766966+38</f>
        <v>4767004</v>
      </c>
      <c r="I578" s="6">
        <v>4486872.2</v>
      </c>
    </row>
    <row r="579" spans="1:9">
      <c r="B579" s="1" t="s">
        <v>321</v>
      </c>
      <c r="C579" s="25">
        <v>310505</v>
      </c>
      <c r="E579" s="6">
        <v>3530761.61</v>
      </c>
      <c r="G579" s="6">
        <v>3726908</v>
      </c>
      <c r="I579" s="6">
        <v>3755295.03</v>
      </c>
    </row>
    <row r="580" spans="1:9">
      <c r="A580" s="1" t="s">
        <v>360</v>
      </c>
      <c r="E580" s="8">
        <f>SUM(E576:E579)</f>
        <v>8257453.7699999996</v>
      </c>
      <c r="G580" s="8">
        <f>SUM(G576:G579)</f>
        <v>9086200</v>
      </c>
      <c r="I580" s="8">
        <f>SUM(I576:I579)</f>
        <v>8840000</v>
      </c>
    </row>
    <row r="581" spans="1:9" ht="9" customHeight="1">
      <c r="E581" s="8"/>
      <c r="G581" s="8"/>
      <c r="I581" s="8"/>
    </row>
    <row r="582" spans="1:9">
      <c r="A582" s="2" t="s">
        <v>313</v>
      </c>
      <c r="G582" s="6"/>
    </row>
    <row r="583" spans="1:9">
      <c r="B583" s="1" t="s">
        <v>322</v>
      </c>
      <c r="C583" s="25">
        <v>310106</v>
      </c>
      <c r="E583" s="6">
        <v>48721.95</v>
      </c>
      <c r="G583" s="6">
        <v>39590.79</v>
      </c>
      <c r="I583" s="6">
        <v>0</v>
      </c>
    </row>
    <row r="584" spans="1:9">
      <c r="B584" s="1" t="s">
        <v>313</v>
      </c>
      <c r="C584" s="25">
        <v>310107</v>
      </c>
      <c r="E584" s="6">
        <v>591583.14</v>
      </c>
      <c r="G584" s="6">
        <v>772211.59</v>
      </c>
      <c r="I584" s="6">
        <v>813705.66</v>
      </c>
    </row>
    <row r="585" spans="1:9">
      <c r="B585" s="1" t="s">
        <v>323</v>
      </c>
      <c r="C585" s="25">
        <v>310108</v>
      </c>
      <c r="E585" s="6">
        <v>620837.49</v>
      </c>
      <c r="G585" s="6">
        <v>784867.16</v>
      </c>
      <c r="I585" s="6">
        <v>822963.88</v>
      </c>
    </row>
    <row r="586" spans="1:9">
      <c r="B586" s="1" t="s">
        <v>324</v>
      </c>
      <c r="C586" s="25">
        <v>310116</v>
      </c>
      <c r="E586" s="6">
        <v>50229.32</v>
      </c>
      <c r="G586" s="6">
        <v>49330.46</v>
      </c>
      <c r="I586" s="6">
        <v>49330.46</v>
      </c>
    </row>
    <row r="587" spans="1:9">
      <c r="A587" s="1" t="s">
        <v>361</v>
      </c>
      <c r="E587" s="8">
        <f>SUM(E583:E586)</f>
        <v>1311371.9000000001</v>
      </c>
      <c r="G587" s="8">
        <f>SUM(G583:G586)</f>
        <v>1646000</v>
      </c>
      <c r="I587" s="8">
        <f>SUM(I583:I586)</f>
        <v>1686000</v>
      </c>
    </row>
    <row r="588" spans="1:9" ht="9" customHeight="1">
      <c r="G588" s="6"/>
    </row>
    <row r="589" spans="1:9">
      <c r="A589" s="2" t="s">
        <v>314</v>
      </c>
      <c r="G589" s="6"/>
    </row>
    <row r="590" spans="1:9">
      <c r="B590" s="1" t="s">
        <v>314</v>
      </c>
      <c r="C590" s="25">
        <v>320414</v>
      </c>
      <c r="E590" s="6">
        <v>9213813.2699999996</v>
      </c>
      <c r="G590" s="6">
        <v>7906500</v>
      </c>
      <c r="I590" s="6">
        <v>9268062.6400000006</v>
      </c>
    </row>
    <row r="591" spans="1:9" ht="9" customHeight="1">
      <c r="G591" s="6"/>
    </row>
    <row r="592" spans="1:9">
      <c r="A592" s="2" t="s">
        <v>325</v>
      </c>
      <c r="G592" s="6"/>
    </row>
    <row r="593" spans="1:11">
      <c r="B593" s="1" t="s">
        <v>485</v>
      </c>
      <c r="C593" s="25">
        <v>310114</v>
      </c>
      <c r="E593" s="6">
        <v>2019.36</v>
      </c>
      <c r="G593" s="6">
        <v>255000</v>
      </c>
      <c r="I593" s="6">
        <v>255000</v>
      </c>
    </row>
    <row r="594" spans="1:11">
      <c r="B594" s="1" t="s">
        <v>486</v>
      </c>
      <c r="C594" s="25">
        <v>320104</v>
      </c>
      <c r="E594" s="6">
        <v>191.85</v>
      </c>
      <c r="G594" s="6">
        <v>170100</v>
      </c>
      <c r="I594" s="6">
        <v>170100</v>
      </c>
    </row>
    <row r="595" spans="1:11">
      <c r="A595" s="1" t="s">
        <v>362</v>
      </c>
      <c r="E595" s="8">
        <f>SUM(E593:E594)</f>
        <v>2211.21</v>
      </c>
      <c r="G595" s="8">
        <f>SUM(G593:G594)</f>
        <v>425100</v>
      </c>
      <c r="I595" s="8">
        <f>SUM(I593:I594)</f>
        <v>425100</v>
      </c>
    </row>
    <row r="596" spans="1:11" ht="9" customHeight="1">
      <c r="G596" s="6"/>
    </row>
    <row r="597" spans="1:11" s="2" customFormat="1">
      <c r="A597" s="2" t="s">
        <v>363</v>
      </c>
      <c r="E597" s="9">
        <f>+E595+E590+E587+E580+E573</f>
        <v>20415519.299999997</v>
      </c>
      <c r="G597" s="9">
        <f>+G595+G590+G587+G580+G573</f>
        <v>21851200</v>
      </c>
      <c r="I597" s="9">
        <f>+I595+I590+I587+I580+I573</f>
        <v>23038000</v>
      </c>
      <c r="K597" s="1"/>
    </row>
    <row r="598" spans="1:11" s="2" customFormat="1" ht="9" customHeight="1">
      <c r="E598" s="9"/>
      <c r="G598" s="9"/>
      <c r="I598" s="9"/>
      <c r="K598" s="1"/>
    </row>
    <row r="599" spans="1:11" s="2" customFormat="1" ht="9" customHeight="1">
      <c r="E599" s="9"/>
      <c r="G599" s="9"/>
      <c r="I599" s="9"/>
      <c r="K599" s="1"/>
    </row>
    <row r="600" spans="1:11" ht="9" customHeight="1">
      <c r="B600" s="4"/>
      <c r="E600" s="7"/>
      <c r="F600" s="2"/>
      <c r="G600" s="7"/>
      <c r="H600" s="2"/>
      <c r="I600" s="7"/>
    </row>
    <row r="601" spans="1:11" s="2" customFormat="1">
      <c r="A601" s="2" t="s">
        <v>364</v>
      </c>
      <c r="E601" s="9"/>
      <c r="G601" s="9"/>
      <c r="I601" s="9"/>
      <c r="K601" s="1"/>
    </row>
    <row r="602" spans="1:11" s="2" customFormat="1">
      <c r="A602" s="2" t="s">
        <v>365</v>
      </c>
      <c r="E602" s="9">
        <f>+E597+E560</f>
        <v>267713397.79000002</v>
      </c>
      <c r="G602" s="9">
        <f>+G597+G560</f>
        <v>352279500</v>
      </c>
      <c r="I602" s="9">
        <f>+I597+I560</f>
        <v>381723000</v>
      </c>
      <c r="K602" s="1"/>
    </row>
  </sheetData>
  <pageMargins left="0.76" right="0.75" top="0.86" bottom="0.73" header="0.74" footer="0.26"/>
  <pageSetup firstPageNumber="58" orientation="portrait" useFirstPageNumber="1" r:id="rId1"/>
  <headerFooter alignWithMargins="0">
    <oddFooter>&amp;C&amp;"Times New Roman,Regular"&amp;P</oddFooter>
  </headerFooter>
  <rowBreaks count="5" manualBreakCount="5">
    <brk id="260" max="16383" man="1"/>
    <brk id="364" max="16383" man="1"/>
    <brk id="414" max="16383" man="1"/>
    <brk id="463" max="16383" man="1"/>
    <brk id="5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P602"/>
  <sheetViews>
    <sheetView workbookViewId="0"/>
  </sheetViews>
  <sheetFormatPr defaultRowHeight="12.75"/>
  <cols>
    <col min="1" max="1" width="2" style="1" customWidth="1"/>
    <col min="2" max="2" width="41.7109375" style="1" customWidth="1"/>
    <col min="3" max="3" width="6.140625" style="1" bestFit="1" customWidth="1"/>
    <col min="4" max="4" width="1.7109375" style="1" customWidth="1"/>
    <col min="5" max="5" width="11.7109375" style="6" customWidth="1"/>
    <col min="6" max="6" width="1.7109375" style="1" customWidth="1"/>
    <col min="7" max="7" width="11.7109375" style="19" customWidth="1"/>
    <col min="8" max="8" width="1.7109375" style="1" customWidth="1"/>
    <col min="9" max="9" width="11.7109375" style="6" customWidth="1"/>
    <col min="10" max="10" width="10" style="1" bestFit="1" customWidth="1"/>
    <col min="11" max="16384" width="9.140625" style="1"/>
  </cols>
  <sheetData>
    <row r="1" spans="1:9" s="2" customFormat="1">
      <c r="C1" s="3"/>
      <c r="D1" s="3"/>
      <c r="E1" s="15"/>
      <c r="F1" s="16"/>
      <c r="G1" s="22"/>
      <c r="H1" s="16"/>
      <c r="I1" s="15"/>
    </row>
    <row r="2" spans="1:9" s="2" customFormat="1">
      <c r="C2" s="3"/>
      <c r="D2" s="3"/>
      <c r="E2" s="15" t="s">
        <v>411</v>
      </c>
      <c r="F2" s="16"/>
      <c r="G2" s="22" t="s">
        <v>456</v>
      </c>
      <c r="H2" s="16"/>
      <c r="I2" s="15" t="s">
        <v>487</v>
      </c>
    </row>
    <row r="3" spans="1:9" s="2" customFormat="1">
      <c r="A3" s="13" t="s">
        <v>385</v>
      </c>
      <c r="B3" s="13"/>
      <c r="C3" s="18" t="s">
        <v>0</v>
      </c>
      <c r="D3" s="14"/>
      <c r="E3" s="17" t="s">
        <v>1</v>
      </c>
      <c r="F3" s="18"/>
      <c r="G3" s="23" t="s">
        <v>2</v>
      </c>
      <c r="H3" s="18"/>
      <c r="I3" s="17" t="s">
        <v>2</v>
      </c>
    </row>
    <row r="4" spans="1:9" s="2" customFormat="1" ht="9" customHeight="1">
      <c r="A4" s="10"/>
      <c r="B4" s="10"/>
      <c r="C4" s="11"/>
      <c r="D4" s="11"/>
      <c r="E4" s="12"/>
      <c r="F4" s="11"/>
      <c r="G4" s="24"/>
      <c r="H4" s="11"/>
      <c r="I4" s="12"/>
    </row>
    <row r="5" spans="1:9">
      <c r="A5" s="2" t="s">
        <v>326</v>
      </c>
    </row>
    <row r="6" spans="1:9">
      <c r="A6" s="2" t="s">
        <v>327</v>
      </c>
    </row>
    <row r="7" spans="1:9">
      <c r="A7" s="2" t="s">
        <v>3</v>
      </c>
    </row>
    <row r="8" spans="1:9">
      <c r="B8" s="1" t="s">
        <v>4</v>
      </c>
      <c r="C8" s="25">
        <v>230013</v>
      </c>
      <c r="E8" s="6">
        <v>146685.13</v>
      </c>
      <c r="G8" s="6">
        <v>80965.259999999995</v>
      </c>
      <c r="I8" s="6">
        <v>80965.259999999995</v>
      </c>
    </row>
    <row r="9" spans="1:9">
      <c r="B9" s="1" t="s">
        <v>409</v>
      </c>
      <c r="C9" s="25">
        <v>230015</v>
      </c>
      <c r="E9" s="6">
        <v>2734.08</v>
      </c>
      <c r="G9" s="6">
        <v>1500</v>
      </c>
      <c r="I9" s="6">
        <v>1500</v>
      </c>
    </row>
    <row r="10" spans="1:9">
      <c r="B10" s="1" t="s">
        <v>410</v>
      </c>
      <c r="C10" s="25">
        <v>230016</v>
      </c>
      <c r="E10" s="6">
        <v>6028.8</v>
      </c>
      <c r="G10" s="6">
        <v>5887</v>
      </c>
      <c r="I10" s="6">
        <v>5887</v>
      </c>
    </row>
    <row r="11" spans="1:9">
      <c r="B11" s="1" t="s">
        <v>412</v>
      </c>
      <c r="C11" s="26">
        <v>230019</v>
      </c>
      <c r="E11" s="6">
        <v>84040.86</v>
      </c>
      <c r="G11" s="6">
        <v>355137</v>
      </c>
      <c r="I11" s="6">
        <v>0</v>
      </c>
    </row>
    <row r="12" spans="1:9">
      <c r="B12" s="1" t="s">
        <v>5</v>
      </c>
      <c r="C12" s="25">
        <v>230101</v>
      </c>
      <c r="E12" s="6">
        <v>1609938.83</v>
      </c>
      <c r="G12" s="6">
        <v>1582700.32</v>
      </c>
      <c r="I12" s="6">
        <v>1593475.91</v>
      </c>
    </row>
    <row r="13" spans="1:9">
      <c r="B13" s="1" t="s">
        <v>6</v>
      </c>
      <c r="C13" s="25">
        <v>230102</v>
      </c>
      <c r="E13" s="6">
        <v>1010561.24</v>
      </c>
      <c r="G13" s="6">
        <v>901525.58</v>
      </c>
      <c r="I13" s="6">
        <v>891443.17</v>
      </c>
    </row>
    <row r="14" spans="1:9">
      <c r="B14" s="1" t="s">
        <v>7</v>
      </c>
      <c r="C14" s="25">
        <v>230201</v>
      </c>
      <c r="E14" s="6">
        <v>1992025.38</v>
      </c>
      <c r="G14" s="6">
        <v>1862812.24</v>
      </c>
      <c r="I14" s="6">
        <v>1890702.03</v>
      </c>
    </row>
    <row r="15" spans="1:9">
      <c r="B15" s="1" t="s">
        <v>8</v>
      </c>
      <c r="C15" s="25">
        <v>230202</v>
      </c>
      <c r="E15" s="6">
        <v>1287659.28</v>
      </c>
      <c r="G15" s="6">
        <v>1329926.23</v>
      </c>
      <c r="I15" s="6">
        <v>1345274.51</v>
      </c>
    </row>
    <row r="16" spans="1:9">
      <c r="B16" s="1" t="s">
        <v>9</v>
      </c>
      <c r="C16" s="25">
        <v>230301</v>
      </c>
      <c r="E16" s="6">
        <v>1435362.7</v>
      </c>
      <c r="G16" s="6">
        <v>1252746.3400000001</v>
      </c>
      <c r="I16" s="6">
        <v>1300324.3799999999</v>
      </c>
    </row>
    <row r="17" spans="1:9">
      <c r="B17" s="1" t="s">
        <v>10</v>
      </c>
      <c r="C17" s="25">
        <v>230302</v>
      </c>
      <c r="E17" s="6">
        <v>1858603.24</v>
      </c>
      <c r="G17" s="6">
        <v>1911131.52</v>
      </c>
      <c r="I17" s="6">
        <v>1973358.95</v>
      </c>
    </row>
    <row r="18" spans="1:9">
      <c r="A18" s="1" t="s">
        <v>328</v>
      </c>
      <c r="E18" s="6">
        <f>SUM(E8:E17)</f>
        <v>9433639.540000001</v>
      </c>
      <c r="G18" s="6">
        <f>SUM(G8:G17)</f>
        <v>9284331.4900000002</v>
      </c>
      <c r="I18" s="6">
        <f>SUM(I8:I17)</f>
        <v>9082931.209999999</v>
      </c>
    </row>
    <row r="19" spans="1:9" ht="9" customHeight="1">
      <c r="G19" s="6"/>
    </row>
    <row r="20" spans="1:9">
      <c r="A20" s="2" t="s">
        <v>408</v>
      </c>
      <c r="G20" s="6"/>
    </row>
    <row r="21" spans="1:9">
      <c r="B21" s="1" t="s">
        <v>11</v>
      </c>
      <c r="C21" s="25">
        <v>240103</v>
      </c>
      <c r="E21" s="6">
        <v>393813.17</v>
      </c>
      <c r="G21" s="6">
        <v>277002.58</v>
      </c>
      <c r="I21" s="6">
        <v>277002.58</v>
      </c>
    </row>
    <row r="22" spans="1:9">
      <c r="B22" s="1" t="s">
        <v>520</v>
      </c>
      <c r="C22" s="25">
        <v>240151</v>
      </c>
      <c r="E22" s="6">
        <v>1534.33</v>
      </c>
      <c r="G22" s="6">
        <v>1500</v>
      </c>
      <c r="I22" s="6">
        <v>1500</v>
      </c>
    </row>
    <row r="23" spans="1:9">
      <c r="B23" s="1" t="s">
        <v>521</v>
      </c>
      <c r="C23" s="25">
        <v>240152</v>
      </c>
      <c r="E23" s="6">
        <v>7048.66</v>
      </c>
      <c r="G23" s="6">
        <v>8522</v>
      </c>
      <c r="I23" s="6">
        <v>8522</v>
      </c>
    </row>
    <row r="24" spans="1:9" s="28" customFormat="1">
      <c r="B24" s="28" t="s">
        <v>504</v>
      </c>
      <c r="C24" s="29">
        <v>240157</v>
      </c>
      <c r="E24" s="19">
        <v>0</v>
      </c>
      <c r="G24" s="19">
        <v>0</v>
      </c>
      <c r="I24" s="19">
        <v>299921.14</v>
      </c>
    </row>
    <row r="25" spans="1:9">
      <c r="B25" s="1" t="s">
        <v>12</v>
      </c>
      <c r="C25" s="25">
        <v>240158</v>
      </c>
      <c r="E25" s="6">
        <v>0</v>
      </c>
      <c r="G25" s="6">
        <v>679.88</v>
      </c>
      <c r="I25" s="6">
        <v>679.88</v>
      </c>
    </row>
    <row r="26" spans="1:9">
      <c r="B26" s="1" t="s">
        <v>522</v>
      </c>
      <c r="C26" s="25">
        <v>240159</v>
      </c>
      <c r="E26" s="6">
        <v>286354.46000000002</v>
      </c>
      <c r="G26" s="6">
        <v>369696.62</v>
      </c>
      <c r="I26" s="6">
        <v>369696.62</v>
      </c>
    </row>
    <row r="27" spans="1:9">
      <c r="B27" s="1" t="s">
        <v>13</v>
      </c>
      <c r="C27" s="25">
        <v>240201</v>
      </c>
      <c r="E27" s="6">
        <v>968578.69</v>
      </c>
      <c r="G27" s="6">
        <v>1119077.95</v>
      </c>
      <c r="I27" s="6">
        <v>1321443.6000000001</v>
      </c>
    </row>
    <row r="28" spans="1:9">
      <c r="B28" s="1" t="s">
        <v>14</v>
      </c>
      <c r="C28" s="25">
        <v>240220</v>
      </c>
      <c r="E28" s="6">
        <v>186055.45</v>
      </c>
      <c r="G28" s="6">
        <v>746339.81</v>
      </c>
      <c r="I28" s="6">
        <v>1010925.66</v>
      </c>
    </row>
    <row r="29" spans="1:9">
      <c r="B29" s="1" t="s">
        <v>15</v>
      </c>
      <c r="C29" s="25">
        <v>240501</v>
      </c>
      <c r="E29" s="6">
        <v>2685651.47</v>
      </c>
      <c r="G29" s="6">
        <v>2805723.31</v>
      </c>
      <c r="I29" s="6">
        <v>2883042.8</v>
      </c>
    </row>
    <row r="30" spans="1:9">
      <c r="B30" s="1" t="s">
        <v>16</v>
      </c>
      <c r="C30" s="25">
        <v>240504</v>
      </c>
      <c r="E30" s="6">
        <v>2889.26</v>
      </c>
      <c r="G30" s="6">
        <v>2000</v>
      </c>
      <c r="I30" s="6">
        <v>3000</v>
      </c>
    </row>
    <row r="31" spans="1:9" s="28" customFormat="1">
      <c r="B31" s="28" t="s">
        <v>505</v>
      </c>
      <c r="C31" s="29">
        <v>240807</v>
      </c>
      <c r="E31" s="19">
        <v>0</v>
      </c>
      <c r="G31" s="19">
        <v>0</v>
      </c>
      <c r="I31" s="19">
        <v>10000</v>
      </c>
    </row>
    <row r="32" spans="1:9">
      <c r="B32" s="1" t="s">
        <v>17</v>
      </c>
      <c r="C32" s="25">
        <v>240901</v>
      </c>
      <c r="E32" s="6">
        <v>658894.68000000005</v>
      </c>
      <c r="G32" s="6">
        <v>583825.57999999996</v>
      </c>
      <c r="I32" s="6">
        <v>610143.32999999996</v>
      </c>
    </row>
    <row r="33" spans="1:10">
      <c r="B33" s="1" t="s">
        <v>18</v>
      </c>
      <c r="C33" s="25">
        <v>241001</v>
      </c>
      <c r="E33" s="6">
        <v>80618.490000000005</v>
      </c>
      <c r="G33" s="6">
        <v>53844.65</v>
      </c>
      <c r="I33" s="6">
        <v>56273.120000000003</v>
      </c>
    </row>
    <row r="34" spans="1:10">
      <c r="B34" s="1" t="s">
        <v>494</v>
      </c>
      <c r="C34" s="25">
        <v>241101</v>
      </c>
      <c r="E34" s="6">
        <v>3923063.27</v>
      </c>
      <c r="G34" s="6">
        <v>4041157.31</v>
      </c>
      <c r="I34" s="6">
        <v>4192745.81</v>
      </c>
      <c r="J34" s="1" t="s">
        <v>538</v>
      </c>
    </row>
    <row r="35" spans="1:10">
      <c r="B35" s="1" t="s">
        <v>19</v>
      </c>
      <c r="C35" s="25">
        <v>241701</v>
      </c>
      <c r="E35" s="6">
        <v>1194227.68</v>
      </c>
      <c r="G35" s="6">
        <v>1050787.75</v>
      </c>
      <c r="I35" s="6">
        <v>1135978.54</v>
      </c>
    </row>
    <row r="36" spans="1:10">
      <c r="A36" s="1" t="s">
        <v>329</v>
      </c>
      <c r="E36" s="6">
        <f>SUM(E21:E35)</f>
        <v>10388729.609999999</v>
      </c>
      <c r="G36" s="6">
        <f>SUM(G21:G35)</f>
        <v>11060157.440000001</v>
      </c>
      <c r="I36" s="6">
        <f>SUM(I21:I35)</f>
        <v>12180875.080000002</v>
      </c>
    </row>
    <row r="37" spans="1:10" ht="9" customHeight="1">
      <c r="G37" s="6"/>
    </row>
    <row r="38" spans="1:10">
      <c r="A38" s="2" t="s">
        <v>387</v>
      </c>
      <c r="G38" s="6"/>
    </row>
    <row r="39" spans="1:10">
      <c r="B39" s="1" t="s">
        <v>22</v>
      </c>
      <c r="C39" s="25">
        <v>250103</v>
      </c>
      <c r="E39" s="6">
        <v>10956.96</v>
      </c>
      <c r="G39" s="6">
        <v>372407.71</v>
      </c>
      <c r="I39" s="6">
        <v>372407.71</v>
      </c>
    </row>
    <row r="40" spans="1:10">
      <c r="B40" s="1" t="s">
        <v>23</v>
      </c>
      <c r="C40" s="25">
        <v>250104</v>
      </c>
      <c r="E40" s="6">
        <v>25532.52</v>
      </c>
      <c r="G40" s="6">
        <v>12702</v>
      </c>
      <c r="I40" s="6">
        <v>12702</v>
      </c>
    </row>
    <row r="41" spans="1:10">
      <c r="B41" s="1" t="s">
        <v>24</v>
      </c>
      <c r="C41" s="25">
        <v>250105</v>
      </c>
      <c r="E41" s="6">
        <v>58500.160000000003</v>
      </c>
      <c r="G41" s="6">
        <v>9160</v>
      </c>
      <c r="I41" s="6">
        <v>9160</v>
      </c>
    </row>
    <row r="42" spans="1:10">
      <c r="B42" s="1" t="s">
        <v>388</v>
      </c>
      <c r="C42" s="25">
        <v>250152</v>
      </c>
      <c r="E42" s="6">
        <v>1500</v>
      </c>
      <c r="G42" s="6">
        <v>1500</v>
      </c>
      <c r="I42" s="6">
        <v>1500</v>
      </c>
    </row>
    <row r="43" spans="1:10">
      <c r="B43" s="1" t="s">
        <v>389</v>
      </c>
      <c r="C43" s="25">
        <v>250153</v>
      </c>
      <c r="E43" s="6">
        <v>15941.08</v>
      </c>
      <c r="G43" s="6">
        <v>16518</v>
      </c>
      <c r="I43" s="6">
        <v>16518</v>
      </c>
    </row>
    <row r="44" spans="1:10">
      <c r="B44" s="1" t="s">
        <v>390</v>
      </c>
      <c r="C44" s="25">
        <v>250154</v>
      </c>
      <c r="E44" s="6">
        <v>17562.38</v>
      </c>
      <c r="G44" s="6">
        <v>10179</v>
      </c>
      <c r="I44" s="6">
        <v>10179</v>
      </c>
    </row>
    <row r="45" spans="1:10">
      <c r="B45" s="1" t="s">
        <v>25</v>
      </c>
      <c r="C45" s="25">
        <v>250201</v>
      </c>
      <c r="E45" s="6">
        <v>1334923.3600000001</v>
      </c>
      <c r="G45" s="6">
        <v>1228734.21</v>
      </c>
      <c r="I45" s="6">
        <v>1197220.1100000001</v>
      </c>
    </row>
    <row r="46" spans="1:10">
      <c r="B46" s="1" t="s">
        <v>26</v>
      </c>
      <c r="C46" s="25">
        <v>250203</v>
      </c>
      <c r="E46" s="6">
        <v>8424.07</v>
      </c>
      <c r="G46" s="6">
        <v>7694.1</v>
      </c>
      <c r="I46" s="6">
        <v>7694.1</v>
      </c>
    </row>
    <row r="47" spans="1:10">
      <c r="B47" s="1" t="s">
        <v>413</v>
      </c>
      <c r="C47" s="26">
        <v>250204</v>
      </c>
      <c r="E47" s="6">
        <v>8066</v>
      </c>
      <c r="G47" s="6">
        <v>6807.8</v>
      </c>
      <c r="I47" s="6">
        <v>6807.8</v>
      </c>
    </row>
    <row r="48" spans="1:10">
      <c r="B48" s="1" t="s">
        <v>27</v>
      </c>
      <c r="C48" s="25">
        <v>250301</v>
      </c>
      <c r="E48" s="6">
        <v>1663283.3199999996</v>
      </c>
      <c r="G48" s="6">
        <v>1502491.71</v>
      </c>
      <c r="I48" s="6">
        <v>1314007.75</v>
      </c>
    </row>
    <row r="49" spans="2:9">
      <c r="B49" s="1" t="s">
        <v>28</v>
      </c>
      <c r="C49" s="25">
        <v>250401</v>
      </c>
      <c r="E49" s="6">
        <v>3319729.04</v>
      </c>
      <c r="G49" s="6">
        <v>3102781.78</v>
      </c>
      <c r="I49" s="6">
        <v>3117139.84</v>
      </c>
    </row>
    <row r="50" spans="2:9">
      <c r="B50" s="1" t="s">
        <v>29</v>
      </c>
      <c r="C50" s="25">
        <v>250501</v>
      </c>
      <c r="E50" s="6">
        <v>970948.06</v>
      </c>
      <c r="G50" s="6">
        <v>1022231.77</v>
      </c>
      <c r="I50" s="6">
        <v>1085179.96</v>
      </c>
    </row>
    <row r="51" spans="2:9">
      <c r="B51" s="1" t="s">
        <v>30</v>
      </c>
      <c r="C51" s="25">
        <v>250601</v>
      </c>
      <c r="E51" s="6">
        <v>1820159.83</v>
      </c>
      <c r="G51" s="6">
        <v>1748308.94</v>
      </c>
      <c r="I51" s="6">
        <v>1692534.7</v>
      </c>
    </row>
    <row r="52" spans="2:9">
      <c r="B52" s="1" t="s">
        <v>31</v>
      </c>
      <c r="C52" s="25">
        <v>250701</v>
      </c>
      <c r="E52" s="6">
        <v>1997469.09</v>
      </c>
      <c r="G52" s="6">
        <v>1947851.23</v>
      </c>
      <c r="I52" s="6">
        <v>2041338.92</v>
      </c>
    </row>
    <row r="53" spans="2:9">
      <c r="B53" s="1" t="s">
        <v>32</v>
      </c>
      <c r="C53" s="25">
        <v>250703</v>
      </c>
      <c r="E53" s="6">
        <v>728406.31</v>
      </c>
      <c r="G53" s="6">
        <v>689437.88</v>
      </c>
      <c r="I53" s="6">
        <v>702151.76</v>
      </c>
    </row>
    <row r="54" spans="2:9">
      <c r="B54" s="1" t="s">
        <v>415</v>
      </c>
      <c r="C54" s="26">
        <v>250704</v>
      </c>
      <c r="E54" s="6">
        <v>12942.65</v>
      </c>
      <c r="G54" s="6">
        <v>7000</v>
      </c>
      <c r="I54" s="6">
        <v>7000</v>
      </c>
    </row>
    <row r="55" spans="2:9">
      <c r="B55" s="1" t="s">
        <v>466</v>
      </c>
      <c r="C55" s="26">
        <v>250705</v>
      </c>
      <c r="E55" s="6">
        <v>23179.14</v>
      </c>
      <c r="G55" s="6">
        <v>23000</v>
      </c>
      <c r="I55" s="6">
        <v>23000</v>
      </c>
    </row>
    <row r="56" spans="2:9">
      <c r="B56" s="1" t="s">
        <v>33</v>
      </c>
      <c r="C56" s="25">
        <v>250706</v>
      </c>
      <c r="E56" s="6">
        <v>20934.79</v>
      </c>
      <c r="G56" s="6">
        <v>20000</v>
      </c>
      <c r="I56" s="6">
        <v>20000</v>
      </c>
    </row>
    <row r="57" spans="2:9">
      <c r="B57" s="1" t="s">
        <v>502</v>
      </c>
      <c r="C57" s="25">
        <v>250708</v>
      </c>
      <c r="E57" s="6">
        <v>8017.19</v>
      </c>
      <c r="G57" s="6">
        <v>3000</v>
      </c>
      <c r="I57" s="6">
        <v>3000</v>
      </c>
    </row>
    <row r="58" spans="2:9">
      <c r="B58" s="1" t="s">
        <v>34</v>
      </c>
      <c r="C58" s="25">
        <v>250801</v>
      </c>
      <c r="E58" s="6">
        <v>2005233.96</v>
      </c>
      <c r="G58" s="6">
        <v>1775694.5</v>
      </c>
      <c r="I58" s="6">
        <v>1825669.05</v>
      </c>
    </row>
    <row r="59" spans="2:9">
      <c r="B59" s="1" t="s">
        <v>35</v>
      </c>
      <c r="C59" s="25">
        <v>250803</v>
      </c>
      <c r="E59" s="6">
        <v>9290.81</v>
      </c>
      <c r="G59" s="6">
        <v>10000</v>
      </c>
      <c r="I59" s="6">
        <v>10000</v>
      </c>
    </row>
    <row r="60" spans="2:9">
      <c r="B60" s="1" t="s">
        <v>36</v>
      </c>
      <c r="C60" s="25">
        <v>250804</v>
      </c>
      <c r="E60" s="6">
        <v>16456.509999999998</v>
      </c>
      <c r="G60" s="6">
        <v>15000</v>
      </c>
      <c r="I60" s="6">
        <v>15000</v>
      </c>
    </row>
    <row r="61" spans="2:9">
      <c r="B61" s="1" t="s">
        <v>37</v>
      </c>
      <c r="C61" s="25">
        <v>250805</v>
      </c>
      <c r="E61" s="6">
        <v>0</v>
      </c>
      <c r="G61" s="6">
        <v>2000</v>
      </c>
      <c r="I61" s="6">
        <v>0</v>
      </c>
    </row>
    <row r="62" spans="2:9">
      <c r="B62" s="1" t="s">
        <v>38</v>
      </c>
      <c r="C62" s="25">
        <v>250901</v>
      </c>
      <c r="E62" s="6">
        <v>998139.42</v>
      </c>
      <c r="G62" s="6">
        <v>1034578.67</v>
      </c>
      <c r="I62" s="6">
        <v>1122652.3999999999</v>
      </c>
    </row>
    <row r="63" spans="2:9">
      <c r="B63" s="1" t="s">
        <v>39</v>
      </c>
      <c r="C63" s="25">
        <v>251001</v>
      </c>
      <c r="E63" s="6">
        <v>1487303.72</v>
      </c>
      <c r="G63" s="6">
        <v>1462006.52</v>
      </c>
      <c r="I63" s="6">
        <v>1592152.27</v>
      </c>
    </row>
    <row r="64" spans="2:9">
      <c r="B64" s="1" t="s">
        <v>40</v>
      </c>
      <c r="C64" s="25">
        <v>251101</v>
      </c>
      <c r="E64" s="6">
        <v>1046429.34</v>
      </c>
      <c r="G64" s="6">
        <v>982580.48</v>
      </c>
      <c r="I64" s="6">
        <v>989003.08</v>
      </c>
    </row>
    <row r="65" spans="1:11">
      <c r="B65" s="1" t="s">
        <v>470</v>
      </c>
      <c r="C65" s="26">
        <v>251106</v>
      </c>
      <c r="E65" s="6">
        <v>9048.48</v>
      </c>
      <c r="G65" s="6">
        <v>8984.18</v>
      </c>
      <c r="I65" s="6">
        <v>8984.18</v>
      </c>
    </row>
    <row r="66" spans="1:11">
      <c r="B66" s="1" t="s">
        <v>41</v>
      </c>
      <c r="C66" s="25">
        <v>251201</v>
      </c>
      <c r="E66" s="6">
        <v>1001806.99</v>
      </c>
      <c r="G66" s="6">
        <v>934032.96</v>
      </c>
      <c r="I66" s="6">
        <v>960116.02</v>
      </c>
    </row>
    <row r="67" spans="1:11">
      <c r="B67" s="1" t="s">
        <v>42</v>
      </c>
      <c r="C67" s="25">
        <v>251202</v>
      </c>
      <c r="E67" s="6">
        <v>62614.76</v>
      </c>
      <c r="G67" s="6">
        <v>69049.94</v>
      </c>
      <c r="I67" s="6">
        <v>70202.78</v>
      </c>
    </row>
    <row r="68" spans="1:11">
      <c r="B68" s="1" t="s">
        <v>43</v>
      </c>
      <c r="C68" s="25">
        <v>251204</v>
      </c>
      <c r="E68" s="6">
        <v>6989.01</v>
      </c>
      <c r="G68" s="6">
        <v>7000</v>
      </c>
      <c r="I68" s="6">
        <v>7000</v>
      </c>
    </row>
    <row r="69" spans="1:11">
      <c r="B69" s="1" t="s">
        <v>44</v>
      </c>
      <c r="C69" s="25">
        <v>251301</v>
      </c>
      <c r="E69" s="6">
        <v>922938.78</v>
      </c>
      <c r="G69" s="6">
        <v>764057.79</v>
      </c>
      <c r="I69" s="6">
        <v>766786.27</v>
      </c>
    </row>
    <row r="70" spans="1:11">
      <c r="B70" s="1" t="s">
        <v>45</v>
      </c>
      <c r="C70" s="25">
        <v>290201</v>
      </c>
      <c r="E70" s="6">
        <v>43563.89</v>
      </c>
      <c r="G70" s="6">
        <v>40209.82</v>
      </c>
      <c r="I70" s="6">
        <v>40024.949999999997</v>
      </c>
    </row>
    <row r="71" spans="1:11">
      <c r="A71" s="1" t="s">
        <v>330</v>
      </c>
      <c r="E71" s="6">
        <f>SUM(E39:E70)</f>
        <v>19656291.620000005</v>
      </c>
      <c r="G71" s="6">
        <f>SUM(G39:G70)</f>
        <v>18837000.990000002</v>
      </c>
      <c r="I71" s="6">
        <f>SUM(I39:I70)</f>
        <v>19047132.649999999</v>
      </c>
    </row>
    <row r="72" spans="1:11" ht="9" customHeight="1">
      <c r="G72" s="6"/>
    </row>
    <row r="73" spans="1:11" s="2" customFormat="1">
      <c r="A73" s="2" t="s">
        <v>46</v>
      </c>
      <c r="E73" s="7"/>
      <c r="G73" s="7"/>
      <c r="I73" s="7"/>
      <c r="K73" s="1"/>
    </row>
    <row r="74" spans="1:11">
      <c r="B74" s="1" t="s">
        <v>47</v>
      </c>
      <c r="C74" s="25">
        <v>260103</v>
      </c>
      <c r="E74" s="6">
        <v>509172.83</v>
      </c>
      <c r="G74" s="6">
        <v>399907.62</v>
      </c>
      <c r="I74" s="6">
        <v>399907.62</v>
      </c>
    </row>
    <row r="75" spans="1:11">
      <c r="B75" s="1" t="s">
        <v>523</v>
      </c>
      <c r="C75" s="25">
        <v>260104</v>
      </c>
      <c r="E75" s="6">
        <v>5562.97</v>
      </c>
      <c r="G75" s="6">
        <v>1500</v>
      </c>
      <c r="I75" s="6">
        <v>1500</v>
      </c>
    </row>
    <row r="76" spans="1:11">
      <c r="B76" s="1" t="s">
        <v>524</v>
      </c>
      <c r="C76" s="25">
        <v>260105</v>
      </c>
      <c r="E76" s="6">
        <v>13087</v>
      </c>
      <c r="G76" s="6">
        <v>12827</v>
      </c>
      <c r="I76" s="6">
        <v>12827</v>
      </c>
    </row>
    <row r="77" spans="1:11">
      <c r="B77" s="1" t="s">
        <v>48</v>
      </c>
      <c r="C77" s="25">
        <v>260106</v>
      </c>
      <c r="E77" s="6">
        <v>7426.4</v>
      </c>
      <c r="G77" s="6">
        <v>9000</v>
      </c>
      <c r="I77" s="6">
        <v>9000</v>
      </c>
    </row>
    <row r="78" spans="1:11">
      <c r="B78" s="1" t="s">
        <v>49</v>
      </c>
      <c r="C78" s="25">
        <v>260201</v>
      </c>
      <c r="E78" s="6">
        <v>1613834.65</v>
      </c>
      <c r="G78" s="6">
        <v>1619348.1</v>
      </c>
      <c r="I78" s="6">
        <v>1643122.1</v>
      </c>
    </row>
    <row r="79" spans="1:11">
      <c r="B79" s="1" t="s">
        <v>476</v>
      </c>
      <c r="C79" s="25">
        <v>260202</v>
      </c>
      <c r="E79" s="6">
        <v>1253.5899999999999</v>
      </c>
      <c r="G79" s="6">
        <v>10000</v>
      </c>
      <c r="I79" s="6">
        <v>10000</v>
      </c>
    </row>
    <row r="80" spans="1:11">
      <c r="B80" s="1" t="s">
        <v>50</v>
      </c>
      <c r="C80" s="25">
        <v>260203</v>
      </c>
      <c r="E80" s="6">
        <v>13337.37</v>
      </c>
      <c r="G80" s="6">
        <v>5000</v>
      </c>
      <c r="I80" s="6">
        <v>5000</v>
      </c>
    </row>
    <row r="81" spans="1:11">
      <c r="B81" s="1" t="s">
        <v>51</v>
      </c>
      <c r="C81" s="25">
        <v>260401</v>
      </c>
      <c r="E81" s="6">
        <v>2146567.54</v>
      </c>
      <c r="G81" s="6">
        <v>2450985.14</v>
      </c>
      <c r="I81" s="6">
        <v>2585418.15</v>
      </c>
    </row>
    <row r="82" spans="1:11">
      <c r="B82" s="1" t="s">
        <v>52</v>
      </c>
      <c r="C82" s="25">
        <v>260501</v>
      </c>
      <c r="E82" s="6">
        <v>1526677.82</v>
      </c>
      <c r="G82" s="6">
        <v>1545152.28</v>
      </c>
      <c r="I82" s="6">
        <v>1562989.48</v>
      </c>
    </row>
    <row r="83" spans="1:11">
      <c r="B83" s="1" t="s">
        <v>53</v>
      </c>
      <c r="C83" s="25">
        <v>260601</v>
      </c>
      <c r="E83" s="6">
        <v>1878459.59</v>
      </c>
      <c r="G83" s="6">
        <v>2004239.39</v>
      </c>
      <c r="I83" s="6">
        <v>2042321.98</v>
      </c>
    </row>
    <row r="84" spans="1:11">
      <c r="B84" s="1" t="s">
        <v>416</v>
      </c>
      <c r="C84" s="25">
        <v>260603</v>
      </c>
      <c r="E84" s="6">
        <v>12649.04</v>
      </c>
      <c r="G84" s="6">
        <v>14000</v>
      </c>
      <c r="I84" s="6">
        <v>14000</v>
      </c>
    </row>
    <row r="85" spans="1:11">
      <c r="B85" s="1" t="s">
        <v>54</v>
      </c>
      <c r="C85" s="25">
        <v>260801</v>
      </c>
      <c r="E85" s="6">
        <v>1409696.56</v>
      </c>
      <c r="G85" s="6">
        <v>1403162.66</v>
      </c>
      <c r="I85" s="6">
        <v>1434564.14</v>
      </c>
    </row>
    <row r="86" spans="1:11">
      <c r="B86" s="1" t="s">
        <v>417</v>
      </c>
      <c r="C86" s="26">
        <v>260803</v>
      </c>
      <c r="E86" s="6">
        <v>-42.81</v>
      </c>
      <c r="G86" s="6">
        <v>1000</v>
      </c>
      <c r="I86" s="6">
        <v>1000</v>
      </c>
    </row>
    <row r="87" spans="1:11">
      <c r="B87" s="1" t="s">
        <v>55</v>
      </c>
      <c r="C87" s="25">
        <v>260805</v>
      </c>
      <c r="E87" s="6">
        <v>3670.36</v>
      </c>
      <c r="G87" s="6">
        <v>3671</v>
      </c>
      <c r="I87" s="6">
        <v>3671</v>
      </c>
    </row>
    <row r="88" spans="1:11">
      <c r="B88" s="1" t="s">
        <v>56</v>
      </c>
      <c r="C88" s="25">
        <v>260901</v>
      </c>
      <c r="E88" s="6">
        <v>2932232.2</v>
      </c>
      <c r="G88" s="6">
        <v>2935896.24</v>
      </c>
      <c r="I88" s="6">
        <v>3002484.86</v>
      </c>
    </row>
    <row r="89" spans="1:11">
      <c r="B89" s="1" t="s">
        <v>57</v>
      </c>
      <c r="C89" s="25">
        <v>261101</v>
      </c>
      <c r="E89" s="6">
        <v>1608541.37</v>
      </c>
      <c r="G89" s="6">
        <v>1563096.43</v>
      </c>
      <c r="I89" s="6">
        <v>1619131.48</v>
      </c>
    </row>
    <row r="90" spans="1:11">
      <c r="B90" s="1" t="s">
        <v>58</v>
      </c>
      <c r="C90" s="25">
        <v>261301</v>
      </c>
      <c r="E90" s="6">
        <v>1082967.3400000001</v>
      </c>
      <c r="G90" s="6">
        <v>1289120.1399999999</v>
      </c>
      <c r="I90" s="6">
        <v>1310904.06</v>
      </c>
    </row>
    <row r="91" spans="1:11">
      <c r="B91" s="1" t="s">
        <v>59</v>
      </c>
      <c r="C91" s="25">
        <v>261401</v>
      </c>
      <c r="E91" s="6">
        <v>1515751.81</v>
      </c>
      <c r="G91" s="6">
        <v>1585630.19</v>
      </c>
      <c r="I91" s="6">
        <v>1626189.98</v>
      </c>
    </row>
    <row r="92" spans="1:11">
      <c r="B92" s="1" t="s">
        <v>60</v>
      </c>
      <c r="C92" s="25">
        <v>261405</v>
      </c>
      <c r="E92" s="6">
        <v>2553.79</v>
      </c>
      <c r="G92" s="6">
        <v>2500</v>
      </c>
      <c r="I92" s="6">
        <v>2500</v>
      </c>
    </row>
    <row r="93" spans="1:11">
      <c r="A93" s="1" t="s">
        <v>331</v>
      </c>
      <c r="E93" s="6">
        <f>SUM(E74:E92)</f>
        <v>16283399.42</v>
      </c>
      <c r="G93" s="6">
        <f>SUM(G74:G92)</f>
        <v>16856036.190000001</v>
      </c>
      <c r="I93" s="6">
        <f>SUM(I74:I92)</f>
        <v>17286531.850000001</v>
      </c>
    </row>
    <row r="94" spans="1:11" ht="9" customHeight="1">
      <c r="G94" s="6"/>
    </row>
    <row r="95" spans="1:11" s="2" customFormat="1">
      <c r="A95" s="2" t="s">
        <v>61</v>
      </c>
      <c r="E95" s="7"/>
      <c r="G95" s="7"/>
      <c r="I95" s="7"/>
      <c r="K95" s="1"/>
    </row>
    <row r="96" spans="1:11">
      <c r="B96" s="1" t="s">
        <v>62</v>
      </c>
      <c r="C96" s="25">
        <v>240301</v>
      </c>
      <c r="E96" s="6">
        <v>1382008.73</v>
      </c>
      <c r="G96" s="6">
        <v>1458885.67</v>
      </c>
      <c r="I96" s="6">
        <v>1538764.99</v>
      </c>
    </row>
    <row r="97" spans="1:9">
      <c r="B97" s="1" t="s">
        <v>63</v>
      </c>
      <c r="C97" s="25">
        <v>240302</v>
      </c>
      <c r="E97" s="6">
        <v>1369.4</v>
      </c>
      <c r="G97" s="6">
        <v>2000</v>
      </c>
      <c r="I97" s="6">
        <v>2000</v>
      </c>
    </row>
    <row r="98" spans="1:9">
      <c r="B98" s="1" t="s">
        <v>64</v>
      </c>
      <c r="C98" s="25">
        <v>240308</v>
      </c>
      <c r="E98" s="6">
        <v>1337.33</v>
      </c>
      <c r="G98" s="6">
        <v>2525</v>
      </c>
      <c r="I98" s="6">
        <v>2525</v>
      </c>
    </row>
    <row r="99" spans="1:9">
      <c r="B99" s="28" t="s">
        <v>525</v>
      </c>
      <c r="C99" s="25">
        <v>240401</v>
      </c>
      <c r="E99" s="6">
        <v>1474276.57</v>
      </c>
      <c r="G99" s="6">
        <v>1587800.42</v>
      </c>
      <c r="I99" s="6">
        <v>1682013.37</v>
      </c>
    </row>
    <row r="100" spans="1:9">
      <c r="B100" s="1" t="s">
        <v>65</v>
      </c>
      <c r="C100" s="25">
        <v>265102</v>
      </c>
      <c r="E100" s="6">
        <v>430773.51</v>
      </c>
      <c r="G100" s="6">
        <v>193071.92</v>
      </c>
      <c r="I100" s="6">
        <v>193103.96</v>
      </c>
    </row>
    <row r="101" spans="1:9">
      <c r="B101" s="1" t="s">
        <v>391</v>
      </c>
      <c r="C101" s="25">
        <v>265104</v>
      </c>
      <c r="E101" s="6">
        <v>28507.79</v>
      </c>
      <c r="G101" s="6">
        <v>21933.57</v>
      </c>
      <c r="I101" s="6">
        <v>21933.57</v>
      </c>
    </row>
    <row r="102" spans="1:9">
      <c r="B102" s="1" t="s">
        <v>392</v>
      </c>
      <c r="C102" s="25">
        <v>265105</v>
      </c>
      <c r="E102" s="6">
        <v>2451.2199999999998</v>
      </c>
      <c r="G102" s="6">
        <v>7117</v>
      </c>
      <c r="I102" s="6">
        <v>7117</v>
      </c>
    </row>
    <row r="103" spans="1:9">
      <c r="B103" s="1" t="s">
        <v>66</v>
      </c>
      <c r="C103" s="25">
        <v>265106</v>
      </c>
      <c r="E103" s="6">
        <v>12340.78</v>
      </c>
      <c r="G103" s="6">
        <v>12000</v>
      </c>
      <c r="I103" s="6">
        <v>12000</v>
      </c>
    </row>
    <row r="104" spans="1:9">
      <c r="B104" s="1" t="s">
        <v>67</v>
      </c>
      <c r="C104" s="25">
        <v>265107</v>
      </c>
      <c r="E104" s="6">
        <v>5189.74</v>
      </c>
      <c r="G104" s="6">
        <v>5050</v>
      </c>
      <c r="I104" s="6">
        <v>5050</v>
      </c>
    </row>
    <row r="105" spans="1:9">
      <c r="B105" s="1" t="s">
        <v>69</v>
      </c>
      <c r="C105" s="25">
        <v>265201</v>
      </c>
      <c r="E105" s="6">
        <v>1588602.18</v>
      </c>
      <c r="G105" s="6">
        <v>1563300.56</v>
      </c>
      <c r="I105" s="6">
        <v>1632316.84</v>
      </c>
    </row>
    <row r="106" spans="1:9">
      <c r="B106" s="1" t="s">
        <v>418</v>
      </c>
      <c r="C106" s="25">
        <v>265301</v>
      </c>
      <c r="E106" s="6">
        <v>2201999.16</v>
      </c>
      <c r="G106" s="6">
        <v>2056331.18</v>
      </c>
      <c r="I106" s="6">
        <v>2095572.8</v>
      </c>
    </row>
    <row r="107" spans="1:9">
      <c r="B107" s="1" t="s">
        <v>70</v>
      </c>
      <c r="C107" s="25">
        <v>265401</v>
      </c>
      <c r="E107" s="6">
        <v>1155471.1499999999</v>
      </c>
      <c r="G107" s="6">
        <v>1113273.02</v>
      </c>
      <c r="I107" s="6">
        <v>1198068.6599999999</v>
      </c>
    </row>
    <row r="108" spans="1:9">
      <c r="B108" s="1" t="s">
        <v>71</v>
      </c>
      <c r="C108" s="25">
        <v>265402</v>
      </c>
      <c r="E108" s="6">
        <v>646087.47</v>
      </c>
      <c r="G108" s="6">
        <v>648845.84</v>
      </c>
      <c r="I108" s="6">
        <v>628858.28</v>
      </c>
    </row>
    <row r="109" spans="1:9">
      <c r="B109" s="1" t="s">
        <v>72</v>
      </c>
      <c r="C109" s="25">
        <v>265403</v>
      </c>
      <c r="E109" s="6">
        <v>39309.800000000003</v>
      </c>
      <c r="G109" s="6">
        <v>26000</v>
      </c>
      <c r="I109" s="6">
        <v>53000</v>
      </c>
    </row>
    <row r="110" spans="1:9">
      <c r="B110" s="1" t="s">
        <v>73</v>
      </c>
      <c r="C110" s="25">
        <v>265601</v>
      </c>
      <c r="E110" s="6">
        <v>856199.89</v>
      </c>
      <c r="G110" s="6">
        <v>847502.96</v>
      </c>
      <c r="I110" s="6">
        <v>814152.76</v>
      </c>
    </row>
    <row r="111" spans="1:9">
      <c r="A111" s="1" t="s">
        <v>332</v>
      </c>
      <c r="E111" s="6">
        <f>SUM(E96:E110)</f>
        <v>9825924.7200000025</v>
      </c>
      <c r="G111" s="6">
        <f>SUM(G96:G110)</f>
        <v>9545637.1400000006</v>
      </c>
      <c r="I111" s="6">
        <f>SUM(I96:I110)</f>
        <v>9886477.2299999986</v>
      </c>
    </row>
    <row r="112" spans="1:9" ht="9" customHeight="1">
      <c r="G112" s="6"/>
    </row>
    <row r="113" spans="1:11" s="2" customFormat="1">
      <c r="A113" s="2" t="s">
        <v>459</v>
      </c>
      <c r="E113" s="7"/>
      <c r="G113" s="7"/>
      <c r="I113" s="7"/>
      <c r="K113" s="1"/>
    </row>
    <row r="114" spans="1:11">
      <c r="B114" s="1" t="s">
        <v>425</v>
      </c>
      <c r="C114" s="25">
        <v>210102</v>
      </c>
      <c r="E114" s="6">
        <v>475849.76</v>
      </c>
      <c r="G114" s="6">
        <v>469804.59</v>
      </c>
      <c r="I114" s="6">
        <v>404803.51</v>
      </c>
    </row>
    <row r="115" spans="1:11">
      <c r="B115" s="28" t="s">
        <v>489</v>
      </c>
      <c r="C115" s="25">
        <v>220301</v>
      </c>
      <c r="E115" s="6">
        <v>72426.36</v>
      </c>
      <c r="G115" s="6">
        <v>111390.51</v>
      </c>
      <c r="I115" s="6">
        <v>113748.84</v>
      </c>
    </row>
    <row r="116" spans="1:11">
      <c r="B116" s="28" t="s">
        <v>164</v>
      </c>
      <c r="C116" s="25">
        <v>220501</v>
      </c>
      <c r="E116" s="6">
        <v>180342.65</v>
      </c>
      <c r="G116" s="6">
        <v>175648.5</v>
      </c>
      <c r="I116" s="6">
        <v>176532.45</v>
      </c>
    </row>
    <row r="117" spans="1:11">
      <c r="B117" s="28" t="s">
        <v>93</v>
      </c>
      <c r="C117" s="25">
        <v>220503</v>
      </c>
      <c r="E117" s="6">
        <v>6870.08</v>
      </c>
      <c r="G117" s="6">
        <v>8496.76</v>
      </c>
      <c r="I117" s="6">
        <v>8496.76</v>
      </c>
    </row>
    <row r="118" spans="1:11">
      <c r="B118" s="28" t="s">
        <v>488</v>
      </c>
      <c r="C118" s="25">
        <v>220601</v>
      </c>
      <c r="E118" s="6">
        <v>648835.4</v>
      </c>
      <c r="G118" s="6">
        <v>713300.69</v>
      </c>
      <c r="I118" s="6">
        <v>728476.65</v>
      </c>
    </row>
    <row r="119" spans="1:11">
      <c r="B119" s="28" t="s">
        <v>419</v>
      </c>
      <c r="C119" s="25">
        <v>220701</v>
      </c>
      <c r="E119" s="6">
        <v>1341780.51</v>
      </c>
      <c r="G119" s="6">
        <v>1405370.62</v>
      </c>
      <c r="I119" s="6">
        <v>1464992.51</v>
      </c>
    </row>
    <row r="120" spans="1:11">
      <c r="B120" s="28" t="s">
        <v>420</v>
      </c>
      <c r="C120" s="25">
        <v>220801</v>
      </c>
      <c r="E120" s="6">
        <v>869294.7</v>
      </c>
      <c r="G120" s="6">
        <v>809062.17</v>
      </c>
      <c r="I120" s="6">
        <v>855667.21</v>
      </c>
    </row>
    <row r="121" spans="1:11">
      <c r="B121" s="28" t="s">
        <v>414</v>
      </c>
      <c r="C121" s="25">
        <v>250306</v>
      </c>
      <c r="E121" s="6">
        <v>275495</v>
      </c>
      <c r="G121" s="6">
        <v>200869.82</v>
      </c>
      <c r="I121" s="6">
        <v>205786.15</v>
      </c>
    </row>
    <row r="122" spans="1:11">
      <c r="B122" s="28" t="s">
        <v>83</v>
      </c>
      <c r="C122" s="25">
        <v>280201</v>
      </c>
      <c r="E122" s="6">
        <v>12791.65</v>
      </c>
      <c r="G122" s="6">
        <v>15693.38</v>
      </c>
      <c r="I122" s="6">
        <v>15694.86</v>
      </c>
    </row>
    <row r="123" spans="1:11">
      <c r="B123" s="28" t="s">
        <v>84</v>
      </c>
      <c r="C123" s="25">
        <v>280203</v>
      </c>
      <c r="E123" s="6">
        <v>27850.7</v>
      </c>
      <c r="G123" s="6">
        <v>57736.59</v>
      </c>
      <c r="I123" s="6">
        <v>57738.07</v>
      </c>
    </row>
    <row r="124" spans="1:11">
      <c r="B124" s="28" t="s">
        <v>85</v>
      </c>
      <c r="C124" s="25">
        <v>280204</v>
      </c>
      <c r="E124" s="6">
        <v>1409588.56</v>
      </c>
      <c r="G124" s="6">
        <v>1396448.2</v>
      </c>
      <c r="I124" s="6">
        <v>1439205</v>
      </c>
    </row>
    <row r="125" spans="1:11">
      <c r="B125" s="28" t="s">
        <v>497</v>
      </c>
      <c r="C125" s="25">
        <v>280207</v>
      </c>
      <c r="E125" s="6">
        <v>849.93</v>
      </c>
      <c r="G125" s="6">
        <v>4129</v>
      </c>
      <c r="I125" s="6">
        <v>4129</v>
      </c>
    </row>
    <row r="126" spans="1:11">
      <c r="B126" s="28" t="s">
        <v>423</v>
      </c>
      <c r="C126" s="25">
        <v>280212</v>
      </c>
      <c r="E126" s="6">
        <v>692158.5</v>
      </c>
      <c r="G126" s="6">
        <v>692034.07</v>
      </c>
      <c r="I126" s="6">
        <v>692811.85</v>
      </c>
    </row>
    <row r="127" spans="1:11">
      <c r="B127" s="28" t="s">
        <v>86</v>
      </c>
      <c r="C127" s="25">
        <v>280213</v>
      </c>
      <c r="E127" s="6">
        <v>957362.1</v>
      </c>
      <c r="G127" s="6">
        <v>960052.32</v>
      </c>
      <c r="I127" s="6">
        <v>959388.26</v>
      </c>
    </row>
    <row r="128" spans="1:11">
      <c r="B128" s="28" t="s">
        <v>422</v>
      </c>
      <c r="C128" s="26">
        <v>285610</v>
      </c>
      <c r="E128" s="6">
        <v>197904.49</v>
      </c>
      <c r="G128" s="6">
        <v>246814.66</v>
      </c>
      <c r="I128" s="6">
        <v>248987.92</v>
      </c>
    </row>
    <row r="129" spans="1:11">
      <c r="A129" s="1" t="s">
        <v>460</v>
      </c>
      <c r="E129" s="6">
        <f>SUM(E114:E128)</f>
        <v>7169400.3899999997</v>
      </c>
      <c r="G129" s="6">
        <f>SUM(G114:G128)</f>
        <v>7266851.8799999999</v>
      </c>
      <c r="I129" s="6">
        <f>SUM(I114:I128)</f>
        <v>7376459.0399999991</v>
      </c>
    </row>
    <row r="130" spans="1:11" ht="9" customHeight="1">
      <c r="G130" s="6"/>
    </row>
    <row r="131" spans="1:11" s="2" customFormat="1">
      <c r="A131" s="2" t="s">
        <v>74</v>
      </c>
      <c r="E131" s="7"/>
      <c r="G131" s="7"/>
      <c r="I131" s="7"/>
      <c r="K131" s="1"/>
    </row>
    <row r="132" spans="1:11">
      <c r="B132" s="1" t="s">
        <v>75</v>
      </c>
      <c r="C132" s="25">
        <v>140100</v>
      </c>
      <c r="E132" s="6">
        <v>0</v>
      </c>
      <c r="G132" s="6">
        <v>970000</v>
      </c>
      <c r="I132" s="6">
        <v>970000</v>
      </c>
    </row>
    <row r="133" spans="1:11">
      <c r="B133" s="1" t="s">
        <v>76</v>
      </c>
      <c r="C133" s="25">
        <v>200023</v>
      </c>
      <c r="E133" s="6">
        <v>3111389.89</v>
      </c>
      <c r="G133" s="6">
        <v>4796068.32</v>
      </c>
      <c r="I133" s="6">
        <v>5099068.32</v>
      </c>
    </row>
    <row r="134" spans="1:11">
      <c r="B134" s="1" t="s">
        <v>77</v>
      </c>
      <c r="C134" s="25">
        <v>200101</v>
      </c>
      <c r="E134" s="6">
        <v>670969.03</v>
      </c>
      <c r="G134" s="6">
        <v>600000</v>
      </c>
      <c r="I134" s="6">
        <v>600000</v>
      </c>
    </row>
    <row r="135" spans="1:11">
      <c r="B135" s="1" t="s">
        <v>471</v>
      </c>
      <c r="C135" s="25">
        <v>220201</v>
      </c>
      <c r="E135" s="6">
        <v>496628.52</v>
      </c>
      <c r="G135" s="6">
        <v>958310.29</v>
      </c>
      <c r="I135" s="6">
        <v>1375643.93</v>
      </c>
    </row>
    <row r="136" spans="1:11">
      <c r="B136" s="1" t="s">
        <v>78</v>
      </c>
      <c r="C136" s="25">
        <v>220401</v>
      </c>
      <c r="E136" s="6">
        <v>784913.28</v>
      </c>
      <c r="G136" s="6">
        <v>2621350.17</v>
      </c>
      <c r="I136" s="6">
        <v>3674877.35</v>
      </c>
    </row>
    <row r="137" spans="1:11">
      <c r="B137" s="1" t="s">
        <v>79</v>
      </c>
      <c r="C137" s="25">
        <v>220402</v>
      </c>
      <c r="E137" s="6">
        <v>205533.18</v>
      </c>
      <c r="G137" s="6">
        <v>1313000</v>
      </c>
      <c r="I137" s="6">
        <v>2508000</v>
      </c>
    </row>
    <row r="138" spans="1:11">
      <c r="B138" s="1" t="s">
        <v>80</v>
      </c>
      <c r="C138" s="25">
        <v>220404</v>
      </c>
      <c r="E138" s="6">
        <v>375046.97</v>
      </c>
      <c r="G138" s="6">
        <v>21000</v>
      </c>
      <c r="I138" s="6">
        <v>21000</v>
      </c>
    </row>
    <row r="139" spans="1:11">
      <c r="B139" s="1" t="s">
        <v>81</v>
      </c>
      <c r="C139" s="25">
        <v>220410</v>
      </c>
      <c r="E139" s="6">
        <v>768904.18</v>
      </c>
      <c r="G139" s="6">
        <v>1845000</v>
      </c>
      <c r="I139" s="6">
        <v>1600000</v>
      </c>
    </row>
    <row r="140" spans="1:11">
      <c r="B140" s="1" t="s">
        <v>74</v>
      </c>
      <c r="C140" s="25">
        <v>285101</v>
      </c>
      <c r="E140" s="6">
        <v>891315.24</v>
      </c>
      <c r="G140" s="6">
        <v>1164182.3799999999</v>
      </c>
      <c r="I140" s="6">
        <v>1239992.3700000001</v>
      </c>
    </row>
    <row r="141" spans="1:11">
      <c r="B141" s="1" t="s">
        <v>421</v>
      </c>
      <c r="C141" s="26">
        <v>285102</v>
      </c>
      <c r="E141" s="6">
        <v>410.39</v>
      </c>
      <c r="G141" s="6">
        <v>994212.05</v>
      </c>
      <c r="I141" s="6">
        <v>879541.24</v>
      </c>
    </row>
    <row r="142" spans="1:11">
      <c r="B142" s="1" t="s">
        <v>82</v>
      </c>
      <c r="C142" s="25">
        <v>285103</v>
      </c>
      <c r="E142" s="6">
        <v>155572.04999999999</v>
      </c>
      <c r="G142" s="6">
        <v>268945.11</v>
      </c>
      <c r="I142" s="6">
        <v>268945.11</v>
      </c>
    </row>
    <row r="143" spans="1:11">
      <c r="A143" s="1" t="s">
        <v>333</v>
      </c>
      <c r="E143" s="6">
        <f>SUM(E132:E142)</f>
        <v>7460682.7299999986</v>
      </c>
      <c r="G143" s="6">
        <f>SUM(G132:G142)</f>
        <v>15552068.32</v>
      </c>
      <c r="I143" s="6">
        <f>SUM(I132:I142)</f>
        <v>18237068.319999997</v>
      </c>
    </row>
    <row r="144" spans="1:11" ht="9" customHeight="1">
      <c r="G144" s="6"/>
    </row>
    <row r="145" spans="1:9">
      <c r="A145" s="2" t="s">
        <v>87</v>
      </c>
      <c r="G145" s="6"/>
    </row>
    <row r="146" spans="1:9">
      <c r="B146" s="1" t="s">
        <v>88</v>
      </c>
      <c r="C146" s="25">
        <v>101101</v>
      </c>
      <c r="E146" s="6">
        <v>0</v>
      </c>
      <c r="G146" s="6">
        <f>752000+2872000+100000</f>
        <v>3724000</v>
      </c>
      <c r="I146" s="6">
        <v>2449250</v>
      </c>
    </row>
    <row r="147" spans="1:9">
      <c r="B147" s="1" t="s">
        <v>89</v>
      </c>
      <c r="C147" s="25">
        <v>200015</v>
      </c>
      <c r="E147" s="6">
        <v>4765.2</v>
      </c>
      <c r="G147" s="6">
        <v>9816.31</v>
      </c>
      <c r="I147" s="6">
        <v>9816.31</v>
      </c>
    </row>
    <row r="148" spans="1:9">
      <c r="B148" s="1" t="s">
        <v>87</v>
      </c>
      <c r="C148" s="25">
        <v>200021</v>
      </c>
      <c r="E148" s="6">
        <v>260135.4</v>
      </c>
      <c r="G148" s="6">
        <v>2384299.13</v>
      </c>
      <c r="I148" s="6">
        <v>2651199.66</v>
      </c>
    </row>
    <row r="149" spans="1:9">
      <c r="B149" s="1" t="s">
        <v>477</v>
      </c>
      <c r="C149" s="25">
        <v>200022</v>
      </c>
      <c r="E149" s="6">
        <v>0</v>
      </c>
      <c r="G149" s="6">
        <v>91969</v>
      </c>
      <c r="I149" s="6">
        <v>91969</v>
      </c>
    </row>
    <row r="150" spans="1:9">
      <c r="B150" s="1" t="s">
        <v>90</v>
      </c>
      <c r="C150" s="25">
        <v>200029</v>
      </c>
      <c r="E150" s="6">
        <v>0</v>
      </c>
      <c r="G150" s="6">
        <v>326210</v>
      </c>
      <c r="I150" s="6">
        <v>326210</v>
      </c>
    </row>
    <row r="151" spans="1:9">
      <c r="B151" s="1" t="s">
        <v>91</v>
      </c>
      <c r="C151" s="25">
        <v>200030</v>
      </c>
      <c r="E151" s="6">
        <v>17553.32</v>
      </c>
      <c r="G151" s="6">
        <v>380190.56</v>
      </c>
      <c r="I151" s="6">
        <v>380190.56</v>
      </c>
    </row>
    <row r="152" spans="1:9">
      <c r="B152" s="1" t="s">
        <v>92</v>
      </c>
      <c r="C152" s="25">
        <v>200031</v>
      </c>
      <c r="E152" s="6">
        <v>1517.67</v>
      </c>
      <c r="G152" s="6">
        <v>37600</v>
      </c>
      <c r="I152" s="6">
        <v>37600</v>
      </c>
    </row>
    <row r="153" spans="1:9">
      <c r="B153" s="1" t="s">
        <v>424</v>
      </c>
      <c r="C153" s="25">
        <v>200035</v>
      </c>
      <c r="E153" s="6">
        <v>9861.58</v>
      </c>
      <c r="G153" s="6">
        <v>50989.04</v>
      </c>
      <c r="I153" s="6">
        <v>50989.04</v>
      </c>
    </row>
    <row r="154" spans="1:9">
      <c r="B154" s="1" t="s">
        <v>386</v>
      </c>
      <c r="C154" s="25">
        <v>200041</v>
      </c>
      <c r="E154" s="6">
        <v>539.04999999999995</v>
      </c>
      <c r="G154" s="6">
        <v>1527380.03</v>
      </c>
      <c r="I154" s="6">
        <v>1527380.03</v>
      </c>
    </row>
    <row r="155" spans="1:9">
      <c r="B155" s="1" t="s">
        <v>455</v>
      </c>
      <c r="C155" s="25">
        <v>210101</v>
      </c>
      <c r="E155" s="6">
        <v>806032.72</v>
      </c>
      <c r="G155" s="6">
        <v>885648.16</v>
      </c>
      <c r="I155" s="6">
        <v>1121960.54</v>
      </c>
    </row>
    <row r="156" spans="1:9">
      <c r="B156" s="1" t="s">
        <v>461</v>
      </c>
      <c r="C156" s="26">
        <v>210114</v>
      </c>
      <c r="E156" s="6">
        <v>422616.75</v>
      </c>
      <c r="G156" s="6">
        <v>560000</v>
      </c>
      <c r="I156" s="6">
        <v>509000</v>
      </c>
    </row>
    <row r="157" spans="1:9">
      <c r="B157" s="1" t="s">
        <v>94</v>
      </c>
      <c r="C157" s="25">
        <v>240505</v>
      </c>
      <c r="E157" s="6">
        <v>59898.1</v>
      </c>
      <c r="G157" s="6">
        <v>11536.41</v>
      </c>
      <c r="I157" s="6">
        <v>11543.82</v>
      </c>
    </row>
    <row r="158" spans="1:9">
      <c r="B158" s="1" t="s">
        <v>95</v>
      </c>
      <c r="C158" s="25">
        <v>265406</v>
      </c>
      <c r="E158" s="6">
        <v>29235.63</v>
      </c>
      <c r="G158" s="6">
        <v>22510.240000000002</v>
      </c>
      <c r="I158" s="6">
        <v>22510.240000000002</v>
      </c>
    </row>
    <row r="159" spans="1:9">
      <c r="B159" s="1" t="s">
        <v>96</v>
      </c>
      <c r="C159" s="25">
        <v>290102</v>
      </c>
      <c r="E159" s="6">
        <v>320495.78000000003</v>
      </c>
      <c r="G159" s="6">
        <v>276633</v>
      </c>
      <c r="I159" s="6">
        <v>276633</v>
      </c>
    </row>
    <row r="160" spans="1:9">
      <c r="B160" s="1" t="s">
        <v>526</v>
      </c>
      <c r="C160" s="25">
        <v>290202</v>
      </c>
      <c r="E160" s="6">
        <v>338238.83</v>
      </c>
      <c r="G160" s="6">
        <v>310692.71999999997</v>
      </c>
      <c r="I160" s="6">
        <v>319065.25</v>
      </c>
    </row>
    <row r="161" spans="1:11">
      <c r="A161" s="1" t="s">
        <v>334</v>
      </c>
      <c r="E161" s="6">
        <f>SUM(E146:E160)</f>
        <v>2270890.0299999998</v>
      </c>
      <c r="G161" s="6">
        <f>SUM(G146:G160)</f>
        <v>10599474.6</v>
      </c>
      <c r="I161" s="6">
        <f>SUM(I146:I160)</f>
        <v>9785317.4500000011</v>
      </c>
    </row>
    <row r="162" spans="1:11" ht="9" customHeight="1">
      <c r="G162" s="6"/>
    </row>
    <row r="163" spans="1:11" s="2" customFormat="1">
      <c r="A163" s="2" t="s">
        <v>98</v>
      </c>
      <c r="E163" s="7"/>
      <c r="G163" s="7"/>
      <c r="I163" s="7"/>
      <c r="K163" s="1"/>
    </row>
    <row r="164" spans="1:11">
      <c r="B164" s="1" t="s">
        <v>99</v>
      </c>
      <c r="C164" s="25">
        <v>170001</v>
      </c>
      <c r="E164" s="6">
        <v>0</v>
      </c>
      <c r="G164" s="6">
        <v>300000</v>
      </c>
      <c r="I164" s="6">
        <v>400000</v>
      </c>
    </row>
    <row r="165" spans="1:11" ht="9" customHeight="1">
      <c r="G165" s="6"/>
    </row>
    <row r="166" spans="1:11" s="2" customFormat="1">
      <c r="A166" s="2" t="s">
        <v>100</v>
      </c>
      <c r="E166" s="7"/>
      <c r="G166" s="7"/>
      <c r="I166" s="7"/>
      <c r="K166" s="1"/>
    </row>
    <row r="167" spans="1:11" s="2" customFormat="1">
      <c r="B167" s="1" t="s">
        <v>469</v>
      </c>
      <c r="C167" s="26">
        <v>102003</v>
      </c>
      <c r="E167" s="6">
        <v>0</v>
      </c>
      <c r="G167" s="6">
        <v>1558875</v>
      </c>
      <c r="I167" s="6">
        <v>-1123100</v>
      </c>
      <c r="K167" s="1"/>
    </row>
    <row r="168" spans="1:11">
      <c r="B168" s="1" t="s">
        <v>102</v>
      </c>
      <c r="C168" s="25">
        <v>200600</v>
      </c>
      <c r="E168" s="6">
        <v>0</v>
      </c>
      <c r="G168" s="6">
        <v>31908</v>
      </c>
      <c r="I168" s="6">
        <v>31908</v>
      </c>
    </row>
    <row r="169" spans="1:11">
      <c r="B169" s="1" t="s">
        <v>426</v>
      </c>
      <c r="C169" s="26">
        <v>230305</v>
      </c>
      <c r="E169" s="6">
        <v>42869.86</v>
      </c>
      <c r="G169" s="6">
        <v>50060</v>
      </c>
      <c r="I169" s="6">
        <v>50108.19</v>
      </c>
    </row>
    <row r="170" spans="1:11">
      <c r="B170" s="1" t="s">
        <v>465</v>
      </c>
      <c r="C170" s="26">
        <v>230351</v>
      </c>
      <c r="E170" s="6">
        <v>2116.66</v>
      </c>
      <c r="G170" s="6">
        <v>9000</v>
      </c>
      <c r="I170" s="6">
        <v>8000</v>
      </c>
    </row>
    <row r="171" spans="1:11">
      <c r="B171" s="1" t="s">
        <v>478</v>
      </c>
      <c r="C171" s="25">
        <v>500011</v>
      </c>
      <c r="E171" s="6">
        <v>0</v>
      </c>
      <c r="G171" s="6">
        <v>5350000</v>
      </c>
      <c r="I171" s="6">
        <v>5535000</v>
      </c>
    </row>
    <row r="172" spans="1:11">
      <c r="A172" s="1" t="s">
        <v>335</v>
      </c>
      <c r="E172" s="6">
        <f>SUM(E167:E171)</f>
        <v>44986.520000000004</v>
      </c>
      <c r="G172" s="6">
        <f>SUM(G167:G171)</f>
        <v>6999843</v>
      </c>
      <c r="I172" s="6">
        <f>SUM(I167:I171)</f>
        <v>4501916.1899999995</v>
      </c>
    </row>
    <row r="173" spans="1:11" s="2" customFormat="1">
      <c r="A173" s="2" t="s">
        <v>366</v>
      </c>
      <c r="E173" s="7">
        <f>+E172+E164+E161+E143+E111+E93+E71+E36+E18+E129</f>
        <v>82533944.580000013</v>
      </c>
      <c r="G173" s="7">
        <f>+G172+G164+G161+G143+G111+G93+G71+G36+G18+G129</f>
        <v>106301401.05</v>
      </c>
      <c r="H173" s="5"/>
      <c r="I173" s="7">
        <f>+I172+I164+I161+I143+I111+I93+I71+I36+I18+I129</f>
        <v>107784709.01999998</v>
      </c>
      <c r="K173" s="1"/>
    </row>
    <row r="174" spans="1:11" ht="9" customHeight="1">
      <c r="G174" s="6"/>
    </row>
    <row r="175" spans="1:11" ht="9" customHeight="1">
      <c r="G175" s="6"/>
    </row>
    <row r="176" spans="1:11" s="2" customFormat="1">
      <c r="A176" s="2" t="s">
        <v>367</v>
      </c>
      <c r="E176" s="7"/>
      <c r="G176" s="7"/>
      <c r="I176" s="7"/>
      <c r="K176" s="1"/>
    </row>
    <row r="177" spans="2:11" s="20" customFormat="1">
      <c r="B177" s="28" t="s">
        <v>506</v>
      </c>
      <c r="C177" s="28">
        <v>105003</v>
      </c>
      <c r="D177" s="28"/>
      <c r="E177" s="19">
        <v>0</v>
      </c>
      <c r="F177" s="28"/>
      <c r="G177" s="19">
        <v>0</v>
      </c>
      <c r="H177" s="28"/>
      <c r="I177" s="19">
        <v>20000</v>
      </c>
      <c r="K177" s="28"/>
    </row>
    <row r="178" spans="2:11">
      <c r="B178" s="1" t="s">
        <v>103</v>
      </c>
      <c r="C178" s="25">
        <v>200013</v>
      </c>
      <c r="E178" s="6">
        <v>0</v>
      </c>
      <c r="G178" s="6">
        <v>812800</v>
      </c>
      <c r="I178" s="6">
        <v>923400</v>
      </c>
    </row>
    <row r="179" spans="2:11">
      <c r="B179" s="1" t="s">
        <v>104</v>
      </c>
      <c r="C179" s="25">
        <v>200505</v>
      </c>
      <c r="E179" s="6">
        <v>23317.41</v>
      </c>
      <c r="G179" s="6">
        <v>25000</v>
      </c>
      <c r="I179" s="6">
        <v>25000</v>
      </c>
    </row>
    <row r="180" spans="2:11">
      <c r="B180" s="1" t="s">
        <v>172</v>
      </c>
      <c r="C180" s="25">
        <v>200507</v>
      </c>
      <c r="E180" s="6">
        <v>26466.59</v>
      </c>
      <c r="G180" s="6">
        <v>43000</v>
      </c>
      <c r="I180" s="6">
        <v>43000</v>
      </c>
    </row>
    <row r="181" spans="2:11">
      <c r="B181" s="1" t="s">
        <v>105</v>
      </c>
      <c r="C181" s="25">
        <v>200700</v>
      </c>
      <c r="E181" s="6">
        <v>0</v>
      </c>
      <c r="G181" s="6">
        <v>15792</v>
      </c>
      <c r="I181" s="6">
        <v>15792</v>
      </c>
    </row>
    <row r="182" spans="2:11">
      <c r="B182" s="1" t="s">
        <v>479</v>
      </c>
      <c r="C182" s="25">
        <v>200710</v>
      </c>
      <c r="E182" s="6">
        <v>0</v>
      </c>
      <c r="G182" s="6">
        <v>100000</v>
      </c>
      <c r="I182" s="6">
        <v>100000</v>
      </c>
    </row>
    <row r="183" spans="2:11">
      <c r="B183" s="1" t="s">
        <v>106</v>
      </c>
      <c r="C183" s="25">
        <v>221100</v>
      </c>
      <c r="E183" s="6">
        <v>35.28</v>
      </c>
      <c r="G183" s="6">
        <v>10100</v>
      </c>
      <c r="I183" s="6">
        <v>10100</v>
      </c>
    </row>
    <row r="184" spans="2:11">
      <c r="B184" s="1" t="s">
        <v>107</v>
      </c>
      <c r="C184" s="25">
        <v>222100</v>
      </c>
      <c r="E184" s="6">
        <v>105335.33</v>
      </c>
      <c r="G184" s="6">
        <v>281534.53000000003</v>
      </c>
      <c r="I184" s="6">
        <v>281534.53000000003</v>
      </c>
    </row>
    <row r="185" spans="2:11">
      <c r="B185" s="1" t="s">
        <v>108</v>
      </c>
      <c r="C185" s="25">
        <v>250403</v>
      </c>
      <c r="E185" s="6">
        <v>1358.87</v>
      </c>
      <c r="G185" s="6">
        <v>8000</v>
      </c>
      <c r="I185" s="6">
        <v>8000</v>
      </c>
    </row>
    <row r="186" spans="2:11">
      <c r="B186" s="1" t="s">
        <v>109</v>
      </c>
      <c r="C186" s="25">
        <v>250404</v>
      </c>
      <c r="E186" s="6">
        <v>6950.99</v>
      </c>
      <c r="G186" s="6">
        <v>10092</v>
      </c>
      <c r="I186" s="6">
        <v>10092</v>
      </c>
    </row>
    <row r="187" spans="2:11">
      <c r="B187" s="1" t="s">
        <v>475</v>
      </c>
      <c r="C187" s="26">
        <v>260108</v>
      </c>
      <c r="E187" s="6">
        <v>4447.7000000000007</v>
      </c>
      <c r="G187" s="6">
        <v>7000</v>
      </c>
      <c r="I187" s="6">
        <v>0</v>
      </c>
    </row>
    <row r="188" spans="2:11">
      <c r="B188" s="1" t="s">
        <v>462</v>
      </c>
      <c r="C188" s="25">
        <v>260506</v>
      </c>
      <c r="E188" s="6">
        <v>8417.3700000000008</v>
      </c>
      <c r="G188" s="6">
        <v>9000</v>
      </c>
      <c r="I188" s="6">
        <v>9000</v>
      </c>
    </row>
    <row r="189" spans="2:11">
      <c r="B189" s="1" t="s">
        <v>110</v>
      </c>
      <c r="C189" s="25">
        <v>262101</v>
      </c>
      <c r="E189" s="6">
        <v>400089.42</v>
      </c>
      <c r="G189" s="6">
        <v>908375.77</v>
      </c>
      <c r="I189" s="6">
        <v>912153.08</v>
      </c>
    </row>
    <row r="190" spans="2:11">
      <c r="B190" s="1" t="s">
        <v>111</v>
      </c>
      <c r="C190" s="25">
        <v>262201</v>
      </c>
      <c r="E190" s="6">
        <v>352226.88</v>
      </c>
      <c r="G190" s="6">
        <v>250000</v>
      </c>
      <c r="I190" s="6">
        <v>275000</v>
      </c>
    </row>
    <row r="191" spans="2:11">
      <c r="B191" s="1" t="s">
        <v>112</v>
      </c>
      <c r="C191" s="25">
        <v>262205</v>
      </c>
      <c r="E191" s="6">
        <v>651.04999999999995</v>
      </c>
      <c r="G191" s="6">
        <v>3000</v>
      </c>
      <c r="I191" s="6">
        <v>3000</v>
      </c>
    </row>
    <row r="192" spans="2:11">
      <c r="B192" s="1" t="s">
        <v>527</v>
      </c>
      <c r="C192" s="25">
        <v>262301</v>
      </c>
      <c r="E192" s="6">
        <v>586.03</v>
      </c>
      <c r="G192" s="6">
        <v>2000</v>
      </c>
      <c r="I192" s="6">
        <v>2000</v>
      </c>
    </row>
    <row r="193" spans="1:11">
      <c r="B193" s="1" t="s">
        <v>113</v>
      </c>
      <c r="C193" s="25">
        <v>262303</v>
      </c>
      <c r="E193" s="6">
        <v>2590.37</v>
      </c>
      <c r="G193" s="6">
        <v>7000</v>
      </c>
      <c r="I193" s="6">
        <v>7000</v>
      </c>
    </row>
    <row r="194" spans="1:11">
      <c r="B194" s="1" t="s">
        <v>114</v>
      </c>
      <c r="C194" s="25">
        <v>262403</v>
      </c>
      <c r="E194" s="6">
        <v>7771.33</v>
      </c>
      <c r="G194" s="6">
        <v>5000</v>
      </c>
      <c r="I194" s="6">
        <v>2000</v>
      </c>
    </row>
    <row r="195" spans="1:11">
      <c r="B195" s="1" t="s">
        <v>115</v>
      </c>
      <c r="C195" s="25">
        <v>262405</v>
      </c>
      <c r="E195" s="6">
        <v>14960.26</v>
      </c>
      <c r="G195" s="6">
        <v>17000</v>
      </c>
      <c r="I195" s="6">
        <v>17000</v>
      </c>
    </row>
    <row r="196" spans="1:11">
      <c r="B196" s="1" t="s">
        <v>427</v>
      </c>
      <c r="C196" s="26">
        <v>262407</v>
      </c>
      <c r="E196" s="6">
        <v>0</v>
      </c>
      <c r="G196" s="6">
        <v>11000</v>
      </c>
      <c r="I196" s="6">
        <v>11000</v>
      </c>
    </row>
    <row r="197" spans="1:11">
      <c r="B197" s="1" t="s">
        <v>116</v>
      </c>
      <c r="C197" s="25">
        <v>262501</v>
      </c>
      <c r="E197" s="6">
        <v>1329777.7</v>
      </c>
      <c r="G197" s="6">
        <v>1225000</v>
      </c>
      <c r="I197" s="6">
        <v>750000</v>
      </c>
    </row>
    <row r="198" spans="1:11">
      <c r="B198" s="1" t="s">
        <v>117</v>
      </c>
      <c r="C198" s="25">
        <v>262701</v>
      </c>
      <c r="E198" s="6">
        <v>152199.01</v>
      </c>
      <c r="G198" s="6">
        <v>130000</v>
      </c>
      <c r="I198" s="6">
        <v>130000</v>
      </c>
    </row>
    <row r="199" spans="1:11">
      <c r="B199" s="1" t="s">
        <v>428</v>
      </c>
      <c r="C199" s="25">
        <v>262703</v>
      </c>
      <c r="E199" s="6">
        <v>8078.7</v>
      </c>
      <c r="G199" s="6">
        <v>10000</v>
      </c>
      <c r="I199" s="6">
        <v>10000</v>
      </c>
    </row>
    <row r="200" spans="1:11">
      <c r="B200" s="1" t="s">
        <v>118</v>
      </c>
      <c r="C200" s="25">
        <v>262801</v>
      </c>
      <c r="E200" s="6">
        <v>3559.8</v>
      </c>
      <c r="G200" s="6">
        <v>3000</v>
      </c>
      <c r="I200" s="6">
        <v>3000</v>
      </c>
    </row>
    <row r="201" spans="1:11">
      <c r="B201" s="1" t="s">
        <v>119</v>
      </c>
      <c r="C201" s="25">
        <v>262802</v>
      </c>
      <c r="E201" s="6">
        <v>435141.39</v>
      </c>
      <c r="G201" s="6">
        <v>336287.39</v>
      </c>
      <c r="I201" s="6">
        <v>442539.89</v>
      </c>
    </row>
    <row r="202" spans="1:11">
      <c r="B202" s="1" t="s">
        <v>393</v>
      </c>
      <c r="C202" s="25">
        <v>262901</v>
      </c>
      <c r="E202" s="6">
        <v>28568.81</v>
      </c>
      <c r="G202" s="6">
        <v>24000</v>
      </c>
      <c r="I202" s="6">
        <v>35000</v>
      </c>
    </row>
    <row r="203" spans="1:11">
      <c r="B203" s="1" t="s">
        <v>120</v>
      </c>
      <c r="C203" s="25">
        <v>263101</v>
      </c>
      <c r="E203" s="6">
        <v>10330.33</v>
      </c>
      <c r="G203" s="6">
        <v>6000</v>
      </c>
      <c r="I203" s="6">
        <v>6000</v>
      </c>
    </row>
    <row r="204" spans="1:11">
      <c r="B204" s="1" t="s">
        <v>394</v>
      </c>
      <c r="C204" s="25">
        <v>263102</v>
      </c>
      <c r="E204" s="6">
        <v>1557.45</v>
      </c>
      <c r="G204" s="6">
        <v>2000</v>
      </c>
      <c r="I204" s="6">
        <v>2000</v>
      </c>
    </row>
    <row r="205" spans="1:11">
      <c r="B205" s="1" t="s">
        <v>395</v>
      </c>
      <c r="C205" s="25">
        <v>263103</v>
      </c>
      <c r="E205" s="6">
        <v>18681.64</v>
      </c>
      <c r="G205" s="6">
        <v>30000</v>
      </c>
      <c r="I205" s="6">
        <v>15000</v>
      </c>
    </row>
    <row r="206" spans="1:11">
      <c r="B206" s="1" t="s">
        <v>480</v>
      </c>
      <c r="C206" s="25">
        <v>500012</v>
      </c>
      <c r="E206" s="6">
        <v>0</v>
      </c>
      <c r="G206" s="6">
        <v>7650000</v>
      </c>
      <c r="I206" s="6">
        <v>8317000</v>
      </c>
    </row>
    <row r="207" spans="1:11" s="2" customFormat="1">
      <c r="A207" s="2" t="s">
        <v>368</v>
      </c>
      <c r="E207" s="9">
        <f>SUM(E177:E206)</f>
        <v>2943099.7100000004</v>
      </c>
      <c r="G207" s="9">
        <f>SUM(G177:G206)</f>
        <v>11941981.689999999</v>
      </c>
      <c r="I207" s="9">
        <f>SUM(I177:I206)</f>
        <v>12385611.5</v>
      </c>
      <c r="K207" s="1"/>
    </row>
    <row r="208" spans="1:11" ht="9" customHeight="1">
      <c r="G208" s="6"/>
    </row>
    <row r="209" spans="1:11" ht="9" customHeight="1">
      <c r="G209" s="6"/>
    </row>
    <row r="210" spans="1:11" s="2" customFormat="1">
      <c r="A210" s="2" t="s">
        <v>369</v>
      </c>
      <c r="E210" s="7"/>
      <c r="G210" s="7"/>
      <c r="I210" s="7"/>
      <c r="K210" s="1"/>
    </row>
    <row r="211" spans="1:11" s="2" customFormat="1">
      <c r="A211" s="2" t="s">
        <v>121</v>
      </c>
      <c r="E211" s="7"/>
      <c r="G211" s="7"/>
      <c r="I211" s="7"/>
      <c r="K211" s="1"/>
    </row>
    <row r="212" spans="1:11">
      <c r="B212" s="1" t="s">
        <v>429</v>
      </c>
      <c r="C212" s="25">
        <v>200040</v>
      </c>
      <c r="E212" s="6">
        <v>264566.63</v>
      </c>
      <c r="G212" s="6">
        <v>255907.13</v>
      </c>
      <c r="I212" s="6">
        <v>261865.72</v>
      </c>
    </row>
    <row r="213" spans="1:11">
      <c r="B213" s="1" t="s">
        <v>122</v>
      </c>
      <c r="C213" s="25">
        <v>240702</v>
      </c>
      <c r="E213" s="6">
        <v>780499.98</v>
      </c>
      <c r="G213" s="6">
        <v>901000</v>
      </c>
      <c r="I213" s="6">
        <v>958000</v>
      </c>
    </row>
    <row r="214" spans="1:11">
      <c r="B214" s="1" t="s">
        <v>528</v>
      </c>
      <c r="C214" s="25">
        <v>240703</v>
      </c>
      <c r="E214" s="6">
        <v>2704.22</v>
      </c>
      <c r="G214" s="6">
        <v>1052</v>
      </c>
      <c r="I214" s="6">
        <v>1052</v>
      </c>
    </row>
    <row r="215" spans="1:11">
      <c r="B215" s="1" t="s">
        <v>396</v>
      </c>
      <c r="C215" s="25">
        <v>240705</v>
      </c>
      <c r="E215" s="6">
        <v>3045968.7</v>
      </c>
      <c r="G215" s="6">
        <v>3064199.17</v>
      </c>
      <c r="I215" s="6">
        <v>3099590.9</v>
      </c>
    </row>
    <row r="216" spans="1:11">
      <c r="B216" s="1" t="s">
        <v>123</v>
      </c>
      <c r="C216" s="25">
        <v>241601</v>
      </c>
      <c r="E216" s="6">
        <v>15719.42</v>
      </c>
      <c r="G216" s="6">
        <v>32904.69</v>
      </c>
      <c r="I216" s="6">
        <v>32904.69</v>
      </c>
    </row>
    <row r="217" spans="1:11">
      <c r="B217" s="1" t="s">
        <v>20</v>
      </c>
      <c r="C217" s="25">
        <v>241801</v>
      </c>
      <c r="E217" s="6">
        <v>115944.6</v>
      </c>
      <c r="G217" s="6">
        <v>60000</v>
      </c>
      <c r="I217" s="6">
        <v>65000</v>
      </c>
    </row>
    <row r="218" spans="1:11" s="28" customFormat="1">
      <c r="B218" s="28" t="s">
        <v>507</v>
      </c>
      <c r="C218" s="29">
        <v>241802</v>
      </c>
      <c r="E218" s="19">
        <v>4783.51</v>
      </c>
      <c r="G218" s="19">
        <v>0</v>
      </c>
      <c r="I218" s="19">
        <v>8000</v>
      </c>
    </row>
    <row r="219" spans="1:11">
      <c r="B219" s="1" t="s">
        <v>124</v>
      </c>
      <c r="C219" s="25">
        <v>250151</v>
      </c>
      <c r="E219" s="6">
        <v>53971.23</v>
      </c>
      <c r="G219" s="6">
        <v>79520</v>
      </c>
      <c r="I219" s="6">
        <v>79520</v>
      </c>
    </row>
    <row r="220" spans="1:11">
      <c r="B220" s="1" t="s">
        <v>125</v>
      </c>
      <c r="C220" s="25">
        <v>260205</v>
      </c>
      <c r="E220" s="6">
        <v>244650.49</v>
      </c>
      <c r="G220" s="6">
        <v>140000</v>
      </c>
      <c r="I220" s="6">
        <v>140000</v>
      </c>
    </row>
    <row r="221" spans="1:11" s="28" customFormat="1">
      <c r="B221" s="28" t="s">
        <v>508</v>
      </c>
      <c r="C221" s="29">
        <v>260206</v>
      </c>
      <c r="E221" s="19">
        <v>485.63</v>
      </c>
      <c r="G221" s="19">
        <v>0</v>
      </c>
      <c r="I221" s="19">
        <v>6000</v>
      </c>
    </row>
    <row r="222" spans="1:11">
      <c r="B222" s="1" t="s">
        <v>126</v>
      </c>
      <c r="C222" s="25">
        <v>260505</v>
      </c>
      <c r="E222" s="6">
        <v>37918.080000000002</v>
      </c>
      <c r="G222" s="6">
        <v>38734.28</v>
      </c>
      <c r="I222" s="6">
        <v>41397.839999999997</v>
      </c>
    </row>
    <row r="223" spans="1:11">
      <c r="B223" s="1" t="s">
        <v>127</v>
      </c>
      <c r="C223" s="25">
        <v>261103</v>
      </c>
      <c r="E223" s="6">
        <v>1876.41</v>
      </c>
      <c r="G223" s="6">
        <v>3213.36</v>
      </c>
      <c r="I223" s="6">
        <v>3213.36</v>
      </c>
    </row>
    <row r="224" spans="1:11">
      <c r="B224" s="1" t="s">
        <v>128</v>
      </c>
      <c r="C224" s="25">
        <v>262203</v>
      </c>
      <c r="E224" s="6">
        <v>57487.96</v>
      </c>
      <c r="G224" s="6">
        <v>20000</v>
      </c>
      <c r="I224" s="6">
        <v>10000</v>
      </c>
    </row>
    <row r="225" spans="1:11">
      <c r="B225" s="1" t="s">
        <v>68</v>
      </c>
      <c r="C225" s="25">
        <v>265150</v>
      </c>
      <c r="E225" s="6">
        <v>222710.73</v>
      </c>
      <c r="G225" s="6">
        <v>104000</v>
      </c>
      <c r="I225" s="6">
        <v>234508.21</v>
      </c>
    </row>
    <row r="226" spans="1:11" s="28" customFormat="1">
      <c r="B226" s="28" t="s">
        <v>509</v>
      </c>
      <c r="C226" s="29">
        <v>265151</v>
      </c>
      <c r="E226" s="19">
        <v>0</v>
      </c>
      <c r="G226" s="19">
        <v>0</v>
      </c>
      <c r="I226" s="19">
        <v>4000</v>
      </c>
    </row>
    <row r="227" spans="1:11">
      <c r="B227" s="1" t="s">
        <v>397</v>
      </c>
      <c r="C227" s="25">
        <v>265202</v>
      </c>
      <c r="E227" s="6">
        <v>122692.37</v>
      </c>
      <c r="G227" s="6">
        <v>72000</v>
      </c>
      <c r="I227" s="6">
        <v>50000</v>
      </c>
    </row>
    <row r="228" spans="1:11">
      <c r="B228" s="1" t="s">
        <v>129</v>
      </c>
      <c r="C228" s="25">
        <v>310201</v>
      </c>
      <c r="E228" s="6">
        <v>46380.17</v>
      </c>
      <c r="G228" s="6">
        <v>60000</v>
      </c>
      <c r="I228" s="6">
        <v>55000</v>
      </c>
    </row>
    <row r="229" spans="1:11">
      <c r="A229" s="1" t="s">
        <v>336</v>
      </c>
      <c r="E229" s="8">
        <f>SUM(E212:E228)</f>
        <v>5018360.1300000008</v>
      </c>
      <c r="G229" s="8">
        <f>SUM(G212:G228)</f>
        <v>4832530.6300000008</v>
      </c>
      <c r="I229" s="8">
        <f>SUM(I212:I228)</f>
        <v>5050052.7200000007</v>
      </c>
    </row>
    <row r="230" spans="1:11" ht="9" customHeight="1">
      <c r="G230" s="6"/>
    </row>
    <row r="231" spans="1:11">
      <c r="A231" s="2" t="s">
        <v>130</v>
      </c>
      <c r="G231" s="6"/>
    </row>
    <row r="232" spans="1:11">
      <c r="B232" s="1" t="s">
        <v>131</v>
      </c>
      <c r="C232" s="25">
        <v>290203</v>
      </c>
      <c r="E232" s="6">
        <v>635939.88</v>
      </c>
      <c r="G232" s="6">
        <v>595804.87</v>
      </c>
      <c r="I232" s="6">
        <v>610667.88</v>
      </c>
    </row>
    <row r="233" spans="1:11">
      <c r="B233" s="1" t="s">
        <v>132</v>
      </c>
      <c r="C233" s="25">
        <v>290204</v>
      </c>
      <c r="E233" s="6">
        <v>85589.14</v>
      </c>
      <c r="G233" s="6">
        <v>30000</v>
      </c>
      <c r="I233" s="6">
        <v>30000</v>
      </c>
    </row>
    <row r="234" spans="1:11">
      <c r="A234" s="1" t="s">
        <v>337</v>
      </c>
      <c r="E234" s="8">
        <f>SUM(E232:E233)</f>
        <v>721529.02</v>
      </c>
      <c r="G234" s="8">
        <f>SUM(G232:G233)</f>
        <v>625804.87</v>
      </c>
      <c r="I234" s="8">
        <f>SUM(I232:I233)</f>
        <v>640667.88</v>
      </c>
    </row>
    <row r="235" spans="1:11" ht="9" customHeight="1">
      <c r="G235" s="6"/>
    </row>
    <row r="236" spans="1:11" s="2" customFormat="1">
      <c r="A236" s="2" t="s">
        <v>133</v>
      </c>
      <c r="E236" s="7"/>
      <c r="G236" s="7"/>
      <c r="I236" s="7"/>
      <c r="K236" s="1"/>
    </row>
    <row r="237" spans="1:11">
      <c r="B237" s="1" t="s">
        <v>134</v>
      </c>
      <c r="C237" s="25">
        <v>101013</v>
      </c>
      <c r="E237" s="6">
        <v>0</v>
      </c>
      <c r="G237" s="6">
        <v>172000</v>
      </c>
      <c r="I237" s="6">
        <v>172000</v>
      </c>
    </row>
    <row r="238" spans="1:11">
      <c r="B238" s="1" t="s">
        <v>135</v>
      </c>
      <c r="C238" s="25">
        <v>200800</v>
      </c>
      <c r="E238" s="6">
        <v>0</v>
      </c>
      <c r="G238" s="6">
        <v>101020</v>
      </c>
      <c r="I238" s="6">
        <v>101020</v>
      </c>
    </row>
    <row r="239" spans="1:11">
      <c r="B239" s="1" t="s">
        <v>136</v>
      </c>
      <c r="C239" s="25">
        <v>240307</v>
      </c>
      <c r="E239" s="6">
        <v>16569.849999999999</v>
      </c>
      <c r="G239" s="6">
        <v>9000</v>
      </c>
      <c r="I239" s="6">
        <v>12000</v>
      </c>
    </row>
    <row r="240" spans="1:11" s="28" customFormat="1">
      <c r="B240" s="28" t="s">
        <v>510</v>
      </c>
      <c r="C240" s="29">
        <v>240110</v>
      </c>
      <c r="E240" s="19">
        <v>0</v>
      </c>
      <c r="G240" s="19">
        <v>0</v>
      </c>
      <c r="I240" s="19">
        <v>6000</v>
      </c>
    </row>
    <row r="241" spans="1:11">
      <c r="B241" s="1" t="s">
        <v>137</v>
      </c>
      <c r="C241" s="25">
        <v>241401</v>
      </c>
      <c r="E241" s="6">
        <v>332435.11</v>
      </c>
      <c r="G241" s="6">
        <v>250000</v>
      </c>
      <c r="I241" s="6">
        <v>250000</v>
      </c>
    </row>
    <row r="242" spans="1:11">
      <c r="B242" s="1" t="s">
        <v>430</v>
      </c>
      <c r="C242" s="26">
        <v>241704</v>
      </c>
      <c r="E242" s="6">
        <v>2752.31</v>
      </c>
      <c r="G242" s="6">
        <v>3000</v>
      </c>
      <c r="I242" s="6">
        <v>3000</v>
      </c>
    </row>
    <row r="243" spans="1:11">
      <c r="B243" s="1" t="s">
        <v>431</v>
      </c>
      <c r="C243" s="25">
        <v>260604</v>
      </c>
      <c r="E243" s="6">
        <v>-3163.94</v>
      </c>
      <c r="G243" s="6">
        <v>1000</v>
      </c>
      <c r="I243" s="6">
        <v>1000</v>
      </c>
    </row>
    <row r="244" spans="1:11">
      <c r="B244" s="1" t="s">
        <v>398</v>
      </c>
      <c r="C244" s="25">
        <v>263003</v>
      </c>
      <c r="E244" s="6">
        <v>34433.15</v>
      </c>
      <c r="G244" s="6">
        <v>15000</v>
      </c>
      <c r="I244" s="6">
        <v>15000</v>
      </c>
    </row>
    <row r="245" spans="1:11">
      <c r="B245" s="1" t="s">
        <v>138</v>
      </c>
      <c r="C245" s="25">
        <v>380208</v>
      </c>
      <c r="E245" s="6">
        <v>126392.31</v>
      </c>
      <c r="G245" s="6">
        <v>125000</v>
      </c>
      <c r="I245" s="6">
        <v>135000</v>
      </c>
    </row>
    <row r="246" spans="1:11">
      <c r="B246" s="1" t="s">
        <v>481</v>
      </c>
      <c r="C246" s="25">
        <v>500013</v>
      </c>
      <c r="E246" s="6">
        <v>0</v>
      </c>
      <c r="G246" s="6">
        <v>11853000</v>
      </c>
      <c r="I246" s="6">
        <v>12421000</v>
      </c>
    </row>
    <row r="247" spans="1:11">
      <c r="A247" s="1" t="s">
        <v>338</v>
      </c>
      <c r="E247" s="8">
        <f>SUM(E237:E246)</f>
        <v>509418.79</v>
      </c>
      <c r="G247" s="8">
        <f>SUM(G237:G246)</f>
        <v>12529020</v>
      </c>
      <c r="I247" s="8">
        <f>SUM(I237:I246)</f>
        <v>13116020</v>
      </c>
    </row>
    <row r="248" spans="1:11" s="2" customFormat="1">
      <c r="A248" s="2" t="s">
        <v>370</v>
      </c>
      <c r="E248" s="7">
        <f>+E247+E234+E229</f>
        <v>6249307.9400000013</v>
      </c>
      <c r="G248" s="7">
        <f>+G247+G234+G229</f>
        <v>17987355.5</v>
      </c>
      <c r="I248" s="7">
        <f>+I247+I234+I229</f>
        <v>18806740.600000001</v>
      </c>
      <c r="K248" s="1"/>
    </row>
    <row r="249" spans="1:11" s="2" customFormat="1" ht="9" customHeight="1">
      <c r="E249" s="7"/>
      <c r="G249" s="7"/>
      <c r="I249" s="7"/>
      <c r="K249" s="1"/>
    </row>
    <row r="250" spans="1:11" ht="9" customHeight="1">
      <c r="G250" s="6"/>
    </row>
    <row r="251" spans="1:11" s="2" customFormat="1">
      <c r="A251" s="2" t="s">
        <v>371</v>
      </c>
      <c r="E251" s="7"/>
      <c r="G251" s="7"/>
      <c r="I251" s="7"/>
      <c r="K251" s="1"/>
    </row>
    <row r="252" spans="1:11">
      <c r="B252" s="1" t="s">
        <v>139</v>
      </c>
      <c r="C252" s="25">
        <v>270101</v>
      </c>
      <c r="E252" s="6">
        <v>1257774.68</v>
      </c>
      <c r="G252" s="6">
        <v>1256769.6499999999</v>
      </c>
      <c r="I252" s="6">
        <v>1257865.33</v>
      </c>
    </row>
    <row r="253" spans="1:11">
      <c r="B253" s="1" t="s">
        <v>140</v>
      </c>
      <c r="C253" s="25">
        <v>270105</v>
      </c>
      <c r="E253" s="6">
        <v>3305709.74</v>
      </c>
      <c r="G253" s="6">
        <v>3263041.54</v>
      </c>
      <c r="I253" s="6">
        <v>3520658.74</v>
      </c>
    </row>
    <row r="254" spans="1:11">
      <c r="B254" s="1" t="s">
        <v>141</v>
      </c>
      <c r="C254" s="25">
        <v>270106</v>
      </c>
      <c r="E254" s="6">
        <v>1691758.1500000004</v>
      </c>
      <c r="G254" s="6">
        <v>1798567.72</v>
      </c>
      <c r="I254" s="6">
        <v>1802624.32</v>
      </c>
    </row>
    <row r="255" spans="1:11">
      <c r="B255" s="1" t="s">
        <v>142</v>
      </c>
      <c r="C255" s="25">
        <v>270201</v>
      </c>
      <c r="E255" s="6">
        <v>955407.07</v>
      </c>
      <c r="G255" s="6">
        <v>933570.62</v>
      </c>
      <c r="I255" s="6">
        <v>967381.5</v>
      </c>
    </row>
    <row r="256" spans="1:11">
      <c r="B256" s="1" t="s">
        <v>143</v>
      </c>
      <c r="C256" s="25">
        <v>270202</v>
      </c>
      <c r="E256" s="6">
        <v>266488.03999999998</v>
      </c>
      <c r="G256" s="6">
        <v>94678.79</v>
      </c>
      <c r="I256" s="6">
        <v>87691.58</v>
      </c>
    </row>
    <row r="257" spans="1:11">
      <c r="B257" s="1" t="s">
        <v>144</v>
      </c>
      <c r="C257" s="25">
        <v>270203</v>
      </c>
      <c r="E257" s="6">
        <v>27000.98</v>
      </c>
      <c r="G257" s="6">
        <v>59425.83</v>
      </c>
      <c r="I257" s="6">
        <v>59427.74</v>
      </c>
    </row>
    <row r="258" spans="1:11" s="2" customFormat="1">
      <c r="A258" s="2" t="s">
        <v>372</v>
      </c>
      <c r="E258" s="9">
        <f>SUM(E252:E257)</f>
        <v>7504138.6600000011</v>
      </c>
      <c r="G258" s="9">
        <f>SUM(G252:G257)</f>
        <v>7406054.1499999994</v>
      </c>
      <c r="I258" s="9">
        <f>SUM(I252:I257)</f>
        <v>7695649.2100000009</v>
      </c>
      <c r="K258" s="1"/>
    </row>
    <row r="259" spans="1:11" s="2" customFormat="1" ht="9" customHeight="1">
      <c r="E259" s="9"/>
      <c r="G259" s="9"/>
      <c r="I259" s="9"/>
      <c r="K259" s="1"/>
    </row>
    <row r="260" spans="1:11" s="2" customFormat="1" ht="9" customHeight="1">
      <c r="E260" s="9"/>
      <c r="G260" s="9"/>
      <c r="I260" s="9"/>
      <c r="K260" s="1"/>
    </row>
    <row r="261" spans="1:11">
      <c r="A261" s="2" t="s">
        <v>373</v>
      </c>
      <c r="G261" s="6"/>
    </row>
    <row r="262" spans="1:11" s="2" customFormat="1">
      <c r="A262" s="2" t="s">
        <v>147</v>
      </c>
      <c r="E262" s="7"/>
      <c r="G262" s="7"/>
      <c r="I262" s="7"/>
      <c r="K262" s="1"/>
    </row>
    <row r="263" spans="1:11">
      <c r="B263" s="1" t="s">
        <v>148</v>
      </c>
      <c r="C263" s="25">
        <v>270205</v>
      </c>
      <c r="E263" s="6">
        <v>29112.36</v>
      </c>
      <c r="G263" s="6">
        <v>23000</v>
      </c>
      <c r="I263" s="6">
        <v>24000</v>
      </c>
    </row>
    <row r="264" spans="1:11" ht="9" customHeight="1">
      <c r="G264" s="6"/>
    </row>
    <row r="265" spans="1:11" s="2" customFormat="1">
      <c r="A265" s="2" t="s">
        <v>149</v>
      </c>
      <c r="E265" s="7"/>
      <c r="G265" s="7"/>
      <c r="I265" s="7"/>
      <c r="K265" s="1"/>
    </row>
    <row r="266" spans="1:11">
      <c r="B266" s="1" t="s">
        <v>150</v>
      </c>
      <c r="C266" s="25">
        <v>290205</v>
      </c>
      <c r="E266" s="6">
        <v>694930.2</v>
      </c>
      <c r="G266" s="6">
        <v>701351.87</v>
      </c>
      <c r="I266" s="6">
        <v>716194.13</v>
      </c>
    </row>
    <row r="267" spans="1:11">
      <c r="B267" s="1" t="s">
        <v>151</v>
      </c>
      <c r="C267" s="25">
        <v>290207</v>
      </c>
      <c r="E267" s="6">
        <v>72927.48</v>
      </c>
      <c r="G267" s="6">
        <v>120000</v>
      </c>
      <c r="I267" s="6">
        <v>120000</v>
      </c>
    </row>
    <row r="268" spans="1:11">
      <c r="B268" s="1" t="s">
        <v>152</v>
      </c>
      <c r="C268" s="25">
        <v>290402</v>
      </c>
      <c r="E268" s="6">
        <v>598055.54</v>
      </c>
      <c r="G268" s="6">
        <v>653962.63</v>
      </c>
      <c r="I268" s="6">
        <v>681424.6</v>
      </c>
    </row>
    <row r="269" spans="1:11">
      <c r="A269" s="1" t="s">
        <v>339</v>
      </c>
      <c r="E269" s="8">
        <f>SUM(E266:E268)</f>
        <v>1365913.22</v>
      </c>
      <c r="G269" s="8">
        <f>SUM(G266:G268)</f>
        <v>1475314.5</v>
      </c>
      <c r="I269" s="8">
        <f>SUM(I266:I268)</f>
        <v>1517618.73</v>
      </c>
    </row>
    <row r="270" spans="1:11" ht="9" customHeight="1">
      <c r="G270" s="6"/>
    </row>
    <row r="271" spans="1:11" s="2" customFormat="1">
      <c r="A271" s="2" t="s">
        <v>153</v>
      </c>
      <c r="E271" s="7"/>
      <c r="G271" s="7"/>
      <c r="I271" s="7"/>
      <c r="K271" s="1"/>
    </row>
    <row r="272" spans="1:11">
      <c r="B272" s="1" t="s">
        <v>154</v>
      </c>
      <c r="C272" s="25">
        <v>290301</v>
      </c>
      <c r="E272" s="6">
        <v>644435.32999999996</v>
      </c>
      <c r="G272" s="6">
        <v>558302.82999999996</v>
      </c>
      <c r="I272" s="6">
        <v>567326.32999999996</v>
      </c>
    </row>
    <row r="273" spans="1:11">
      <c r="B273" s="1" t="s">
        <v>97</v>
      </c>
      <c r="C273" s="25">
        <v>290403</v>
      </c>
      <c r="E273" s="6">
        <v>1605071.97</v>
      </c>
      <c r="G273" s="6">
        <v>1671000</v>
      </c>
      <c r="I273" s="6">
        <v>1743000</v>
      </c>
    </row>
    <row r="274" spans="1:11">
      <c r="B274" s="1" t="s">
        <v>145</v>
      </c>
      <c r="C274" s="25">
        <v>290404</v>
      </c>
      <c r="E274" s="6">
        <v>119364.99</v>
      </c>
      <c r="G274" s="6">
        <v>151587.64000000001</v>
      </c>
      <c r="I274" s="6">
        <v>151672.87</v>
      </c>
    </row>
    <row r="275" spans="1:11">
      <c r="B275" s="1" t="s">
        <v>146</v>
      </c>
      <c r="C275" s="25">
        <v>290405</v>
      </c>
      <c r="E275" s="6">
        <v>230825.14</v>
      </c>
      <c r="G275" s="6">
        <v>223606.25</v>
      </c>
      <c r="I275" s="6">
        <v>226392.35</v>
      </c>
    </row>
    <row r="276" spans="1:11">
      <c r="B276" s="1" t="s">
        <v>399</v>
      </c>
      <c r="C276" s="25">
        <v>290406</v>
      </c>
      <c r="E276" s="6">
        <v>146075.23000000001</v>
      </c>
      <c r="G276" s="6">
        <v>162837</v>
      </c>
      <c r="I276" s="6">
        <v>162837</v>
      </c>
    </row>
    <row r="277" spans="1:11">
      <c r="B277" s="1" t="s">
        <v>463</v>
      </c>
      <c r="C277" s="26">
        <v>290407</v>
      </c>
      <c r="E277" s="6">
        <v>-1844.07</v>
      </c>
      <c r="G277" s="6">
        <v>5000</v>
      </c>
      <c r="I277" s="6">
        <v>5000</v>
      </c>
    </row>
    <row r="278" spans="1:11">
      <c r="B278" s="1" t="s">
        <v>529</v>
      </c>
      <c r="C278" s="25">
        <v>290408</v>
      </c>
      <c r="E278" s="6">
        <v>126513.9</v>
      </c>
      <c r="G278" s="6">
        <v>85194.87</v>
      </c>
      <c r="I278" s="6">
        <v>86532.65</v>
      </c>
    </row>
    <row r="279" spans="1:11">
      <c r="A279" s="1" t="s">
        <v>340</v>
      </c>
      <c r="E279" s="8">
        <f>SUM(E272:E278)</f>
        <v>2870442.49</v>
      </c>
      <c r="G279" s="8">
        <f>SUM(G272:G278)</f>
        <v>2857528.5900000003</v>
      </c>
      <c r="I279" s="8">
        <f>SUM(I272:I278)</f>
        <v>2942761.2</v>
      </c>
    </row>
    <row r="280" spans="1:11" ht="9" customHeight="1">
      <c r="E280" s="8"/>
      <c r="G280" s="8"/>
      <c r="I280" s="8"/>
    </row>
    <row r="281" spans="1:11" s="2" customFormat="1">
      <c r="A281" s="2" t="s">
        <v>155</v>
      </c>
      <c r="E281" s="7"/>
      <c r="G281" s="7"/>
      <c r="I281" s="7"/>
      <c r="K281" s="1"/>
    </row>
    <row r="282" spans="1:11">
      <c r="B282" s="1" t="s">
        <v>156</v>
      </c>
      <c r="C282" s="25">
        <v>260209</v>
      </c>
      <c r="E282" s="6">
        <v>617417.89</v>
      </c>
      <c r="G282" s="6">
        <v>555772.4</v>
      </c>
      <c r="I282" s="6">
        <v>549549.14</v>
      </c>
    </row>
    <row r="283" spans="1:11" ht="9" customHeight="1">
      <c r="G283" s="6"/>
    </row>
    <row r="284" spans="1:11" s="2" customFormat="1">
      <c r="A284" s="2" t="s">
        <v>157</v>
      </c>
      <c r="E284" s="7"/>
      <c r="G284" s="7"/>
      <c r="I284" s="7"/>
      <c r="K284" s="1"/>
    </row>
    <row r="285" spans="1:11">
      <c r="B285" s="1" t="s">
        <v>400</v>
      </c>
      <c r="C285" s="25">
        <v>200201</v>
      </c>
      <c r="E285" s="6">
        <v>173453.96</v>
      </c>
      <c r="G285" s="6">
        <v>157760.97</v>
      </c>
      <c r="I285" s="6">
        <v>196759.82</v>
      </c>
    </row>
    <row r="286" spans="1:11">
      <c r="B286" s="1" t="s">
        <v>170</v>
      </c>
      <c r="C286" s="25">
        <v>200203</v>
      </c>
      <c r="E286" s="6">
        <v>21012.59</v>
      </c>
      <c r="G286" s="6">
        <v>17166</v>
      </c>
      <c r="I286" s="6">
        <v>17166</v>
      </c>
    </row>
    <row r="287" spans="1:11">
      <c r="B287" s="1" t="s">
        <v>401</v>
      </c>
      <c r="C287" s="25">
        <v>200451</v>
      </c>
      <c r="E287" s="6">
        <v>211619.88</v>
      </c>
      <c r="G287" s="6">
        <v>300806.57</v>
      </c>
      <c r="I287" s="6">
        <v>302897.12</v>
      </c>
    </row>
    <row r="288" spans="1:11">
      <c r="B288" s="1" t="s">
        <v>158</v>
      </c>
      <c r="C288" s="25">
        <v>200501</v>
      </c>
      <c r="E288" s="6">
        <v>241417.73</v>
      </c>
      <c r="G288" s="6">
        <v>225774.57</v>
      </c>
      <c r="I288" s="6">
        <v>233723.57</v>
      </c>
    </row>
    <row r="289" spans="2:9">
      <c r="B289" s="1" t="s">
        <v>159</v>
      </c>
      <c r="C289" s="25">
        <v>200502</v>
      </c>
      <c r="E289" s="6">
        <v>294749.62</v>
      </c>
      <c r="G289" s="6">
        <v>291400</v>
      </c>
      <c r="I289" s="6">
        <v>299200</v>
      </c>
    </row>
    <row r="290" spans="2:9">
      <c r="B290" s="1" t="s">
        <v>21</v>
      </c>
      <c r="C290" s="25">
        <v>201301</v>
      </c>
      <c r="E290" s="6">
        <v>4235</v>
      </c>
      <c r="G290" s="6">
        <v>6000</v>
      </c>
      <c r="I290" s="6">
        <v>168000</v>
      </c>
    </row>
    <row r="291" spans="2:9">
      <c r="B291" s="1" t="s">
        <v>432</v>
      </c>
      <c r="C291" s="25">
        <v>201302</v>
      </c>
      <c r="E291" s="6">
        <v>281777.90000000002</v>
      </c>
      <c r="G291" s="6">
        <v>436385.55</v>
      </c>
      <c r="I291" s="6">
        <v>447811.06</v>
      </c>
    </row>
    <row r="292" spans="2:9">
      <c r="B292" s="1" t="s">
        <v>160</v>
      </c>
      <c r="C292" s="25">
        <v>201306</v>
      </c>
      <c r="E292" s="6">
        <v>447512.54</v>
      </c>
      <c r="G292" s="6">
        <v>450594.42</v>
      </c>
      <c r="I292" s="6">
        <v>292141.5</v>
      </c>
    </row>
    <row r="293" spans="2:9">
      <c r="B293" s="1" t="s">
        <v>433</v>
      </c>
      <c r="C293" s="26">
        <v>201307</v>
      </c>
      <c r="E293" s="6">
        <v>474.16</v>
      </c>
      <c r="G293" s="6">
        <v>1000</v>
      </c>
      <c r="I293" s="6">
        <v>1000</v>
      </c>
    </row>
    <row r="294" spans="2:9">
      <c r="B294" s="1" t="s">
        <v>434</v>
      </c>
      <c r="C294" s="26">
        <v>201308</v>
      </c>
      <c r="E294" s="6">
        <v>124.83</v>
      </c>
      <c r="G294" s="6">
        <v>7000</v>
      </c>
      <c r="I294" s="6">
        <v>7000</v>
      </c>
    </row>
    <row r="295" spans="2:9">
      <c r="B295" s="1" t="s">
        <v>402</v>
      </c>
      <c r="C295" s="25">
        <v>210103</v>
      </c>
      <c r="E295" s="6">
        <v>627604.44999999995</v>
      </c>
      <c r="G295" s="6">
        <v>621210.27</v>
      </c>
      <c r="I295" s="6">
        <v>655411.18000000005</v>
      </c>
    </row>
    <row r="296" spans="2:9">
      <c r="B296" s="1" t="s">
        <v>161</v>
      </c>
      <c r="C296" s="25">
        <v>210110</v>
      </c>
      <c r="E296" s="6">
        <v>167679.01999999999</v>
      </c>
      <c r="G296" s="6">
        <v>111150.28</v>
      </c>
      <c r="I296" s="6">
        <v>111195.7</v>
      </c>
    </row>
    <row r="297" spans="2:9">
      <c r="B297" s="28" t="s">
        <v>436</v>
      </c>
      <c r="C297" s="27">
        <v>215101</v>
      </c>
      <c r="D297" s="20"/>
      <c r="E297" s="6">
        <v>174837.08</v>
      </c>
      <c r="F297" s="21"/>
      <c r="G297" s="6">
        <v>280148.96000000002</v>
      </c>
      <c r="H297" s="21"/>
      <c r="I297" s="6">
        <v>479580.56</v>
      </c>
    </row>
    <row r="298" spans="2:9">
      <c r="B298" s="1" t="s">
        <v>163</v>
      </c>
      <c r="C298" s="25">
        <v>220101</v>
      </c>
      <c r="E298" s="6">
        <v>538190.1</v>
      </c>
      <c r="G298" s="6">
        <v>598318.5</v>
      </c>
      <c r="I298" s="6">
        <v>638333.89</v>
      </c>
    </row>
    <row r="299" spans="2:9">
      <c r="B299" s="1" t="s">
        <v>530</v>
      </c>
      <c r="C299" s="25">
        <v>230011</v>
      </c>
      <c r="E299" s="6">
        <v>993099.84</v>
      </c>
      <c r="G299" s="6">
        <v>859789.17</v>
      </c>
      <c r="I299" s="6">
        <v>877615.09</v>
      </c>
    </row>
    <row r="300" spans="2:9">
      <c r="B300" s="1" t="s">
        <v>165</v>
      </c>
      <c r="C300" s="25">
        <v>240101</v>
      </c>
      <c r="E300" s="6">
        <v>1104333.95</v>
      </c>
      <c r="G300" s="6">
        <v>911865.31</v>
      </c>
      <c r="I300" s="6">
        <v>930325.11</v>
      </c>
    </row>
    <row r="301" spans="2:9">
      <c r="B301" s="1" t="s">
        <v>166</v>
      </c>
      <c r="C301" s="25">
        <v>250101</v>
      </c>
      <c r="E301" s="6">
        <v>707079.94</v>
      </c>
      <c r="G301" s="6">
        <v>634339.4</v>
      </c>
      <c r="I301" s="6">
        <v>702732.34</v>
      </c>
    </row>
    <row r="302" spans="2:9">
      <c r="B302" s="1" t="s">
        <v>167</v>
      </c>
      <c r="C302" s="25">
        <v>260101</v>
      </c>
      <c r="E302" s="6">
        <v>1399664.79</v>
      </c>
      <c r="G302" s="6">
        <v>1025510.93</v>
      </c>
      <c r="I302" s="6">
        <v>1111606.57</v>
      </c>
    </row>
    <row r="303" spans="2:9">
      <c r="B303" s="1" t="s">
        <v>403</v>
      </c>
      <c r="C303" s="25">
        <v>265101</v>
      </c>
      <c r="E303" s="6">
        <v>881490.02</v>
      </c>
      <c r="G303" s="6">
        <v>700750.26</v>
      </c>
      <c r="I303" s="6">
        <v>719501.51</v>
      </c>
    </row>
    <row r="304" spans="2:9">
      <c r="B304" s="1" t="s">
        <v>531</v>
      </c>
      <c r="C304" s="25">
        <v>280101</v>
      </c>
      <c r="E304" s="6">
        <v>564416.30000000005</v>
      </c>
      <c r="G304" s="6">
        <v>498550.5</v>
      </c>
      <c r="I304" s="6">
        <v>509719.61</v>
      </c>
    </row>
    <row r="305" spans="1:11">
      <c r="B305" s="1" t="s">
        <v>496</v>
      </c>
      <c r="C305" s="25">
        <v>280208</v>
      </c>
      <c r="E305" s="6">
        <v>53783.4</v>
      </c>
      <c r="G305" s="6">
        <v>34422.449999999997</v>
      </c>
      <c r="I305" s="6">
        <v>34422.449999999997</v>
      </c>
    </row>
    <row r="306" spans="1:11">
      <c r="A306" s="1" t="s">
        <v>341</v>
      </c>
      <c r="E306" s="8">
        <f>SUM(E285:E305)</f>
        <v>8888557.1000000015</v>
      </c>
      <c r="G306" s="8">
        <f>SUM(G285:G305)</f>
        <v>8169944.1100000003</v>
      </c>
      <c r="I306" s="8">
        <f>SUM(I285:I305)</f>
        <v>8736143.0800000001</v>
      </c>
    </row>
    <row r="307" spans="1:11" ht="9" customHeight="1">
      <c r="E307" s="1"/>
      <c r="G307" s="1"/>
      <c r="I307" s="1"/>
    </row>
    <row r="308" spans="1:11" s="2" customFormat="1">
      <c r="A308" s="2" t="s">
        <v>168</v>
      </c>
      <c r="E308" s="7"/>
      <c r="G308" s="7"/>
      <c r="I308" s="7"/>
      <c r="K308" s="1"/>
    </row>
    <row r="309" spans="1:11" s="20" customFormat="1">
      <c r="B309" s="28" t="s">
        <v>511</v>
      </c>
      <c r="C309" s="28">
        <v>200019</v>
      </c>
      <c r="D309" s="28"/>
      <c r="E309" s="19">
        <v>0</v>
      </c>
      <c r="F309" s="28"/>
      <c r="G309" s="19">
        <v>0</v>
      </c>
      <c r="H309" s="28"/>
      <c r="I309" s="19">
        <v>61889.2</v>
      </c>
      <c r="K309" s="28"/>
    </row>
    <row r="310" spans="1:11">
      <c r="B310" s="1" t="s">
        <v>169</v>
      </c>
      <c r="C310" s="25">
        <v>200036</v>
      </c>
      <c r="E310" s="6">
        <v>11769</v>
      </c>
      <c r="G310" s="6">
        <v>146847.9</v>
      </c>
      <c r="I310" s="6">
        <v>146847.9</v>
      </c>
    </row>
    <row r="311" spans="1:11">
      <c r="B311" s="1" t="s">
        <v>236</v>
      </c>
      <c r="C311" s="25">
        <v>200037</v>
      </c>
      <c r="E311" s="6">
        <v>2061.81</v>
      </c>
      <c r="G311" s="6">
        <v>86457.600000000006</v>
      </c>
      <c r="I311" s="6">
        <v>86457.600000000006</v>
      </c>
    </row>
    <row r="312" spans="1:11">
      <c r="B312" s="1" t="s">
        <v>237</v>
      </c>
      <c r="C312" s="25">
        <v>200038</v>
      </c>
      <c r="E312" s="6">
        <v>30924.45</v>
      </c>
      <c r="G312" s="6">
        <v>29251.83</v>
      </c>
      <c r="I312" s="6">
        <v>29251.83</v>
      </c>
    </row>
    <row r="313" spans="1:11">
      <c r="B313" s="1" t="s">
        <v>503</v>
      </c>
      <c r="C313" s="25">
        <v>200039</v>
      </c>
      <c r="E313" s="6">
        <v>91193.64</v>
      </c>
      <c r="G313" s="6">
        <v>145984</v>
      </c>
      <c r="I313" s="6">
        <v>302139.75</v>
      </c>
      <c r="J313" s="1" t="s">
        <v>540</v>
      </c>
    </row>
    <row r="314" spans="1:11">
      <c r="B314" s="1" t="s">
        <v>238</v>
      </c>
      <c r="C314" s="25">
        <v>200042</v>
      </c>
      <c r="E314" s="6">
        <v>20388.38</v>
      </c>
      <c r="G314" s="6">
        <v>7070</v>
      </c>
      <c r="I314" s="6">
        <v>7070</v>
      </c>
    </row>
    <row r="315" spans="1:11">
      <c r="B315" s="1" t="s">
        <v>251</v>
      </c>
      <c r="C315" s="25">
        <v>200401</v>
      </c>
      <c r="E315" s="6">
        <v>507403.56</v>
      </c>
      <c r="G315" s="6">
        <v>558424.5</v>
      </c>
      <c r="I315" s="6">
        <v>572302.24</v>
      </c>
    </row>
    <row r="316" spans="1:11">
      <c r="B316" s="1" t="s">
        <v>171</v>
      </c>
      <c r="C316" s="25">
        <v>200506</v>
      </c>
      <c r="E316" s="6">
        <v>114173.98</v>
      </c>
      <c r="G316" s="6">
        <v>139800</v>
      </c>
      <c r="I316" s="6">
        <v>155400</v>
      </c>
    </row>
    <row r="317" spans="1:11">
      <c r="B317" s="1" t="s">
        <v>173</v>
      </c>
      <c r="C317" s="25">
        <v>201305</v>
      </c>
      <c r="E317" s="6">
        <v>1310.3</v>
      </c>
      <c r="G317" s="6">
        <v>18000</v>
      </c>
      <c r="I317" s="6">
        <v>18000</v>
      </c>
    </row>
    <row r="318" spans="1:11" s="28" customFormat="1">
      <c r="B318" s="28" t="s">
        <v>515</v>
      </c>
      <c r="C318" s="29">
        <v>260207</v>
      </c>
      <c r="E318" s="19">
        <v>0</v>
      </c>
      <c r="G318" s="19">
        <v>0</v>
      </c>
      <c r="I318" s="19">
        <v>6000</v>
      </c>
      <c r="J318" s="28" t="s">
        <v>540</v>
      </c>
    </row>
    <row r="319" spans="1:11">
      <c r="B319" s="1" t="s">
        <v>498</v>
      </c>
      <c r="C319" s="25">
        <v>280211</v>
      </c>
      <c r="E319" s="6">
        <v>1363381</v>
      </c>
      <c r="G319" s="6">
        <v>1288559.45</v>
      </c>
      <c r="I319" s="6">
        <v>1477047.72</v>
      </c>
    </row>
    <row r="320" spans="1:11">
      <c r="A320" s="1" t="s">
        <v>342</v>
      </c>
      <c r="E320" s="8">
        <f>SUM(E309:E319)</f>
        <v>2142606.12</v>
      </c>
      <c r="G320" s="8">
        <f>SUM(G309:G319)</f>
        <v>2420395.2800000003</v>
      </c>
      <c r="I320" s="8">
        <f>SUM(I309:I319)</f>
        <v>2862406.24</v>
      </c>
    </row>
    <row r="321" spans="1:11" s="2" customFormat="1">
      <c r="A321" s="2" t="s">
        <v>374</v>
      </c>
      <c r="E321" s="7">
        <f>+E320+E306+E282+E279+E269+E263</f>
        <v>15914049.180000003</v>
      </c>
      <c r="G321" s="7">
        <f>+G320+G306+G282+G279+G269+G263</f>
        <v>15501954.880000001</v>
      </c>
      <c r="I321" s="7">
        <f>+I320+I306+I282+I279+I269+I263</f>
        <v>16632478.390000001</v>
      </c>
      <c r="K321" s="1"/>
    </row>
    <row r="322" spans="1:11" s="2" customFormat="1" ht="9" customHeight="1">
      <c r="E322" s="7"/>
      <c r="G322" s="7"/>
      <c r="I322" s="7"/>
      <c r="K322" s="1"/>
    </row>
    <row r="323" spans="1:11" ht="9" customHeight="1">
      <c r="G323" s="6"/>
    </row>
    <row r="324" spans="1:11">
      <c r="A324" s="2" t="s">
        <v>375</v>
      </c>
      <c r="G324" s="6"/>
    </row>
    <row r="325" spans="1:11" s="2" customFormat="1">
      <c r="A325" s="2" t="s">
        <v>174</v>
      </c>
      <c r="E325" s="7"/>
      <c r="G325" s="7"/>
      <c r="I325" s="7"/>
      <c r="K325" s="1"/>
    </row>
    <row r="326" spans="1:11">
      <c r="B326" s="1" t="s">
        <v>175</v>
      </c>
      <c r="C326" s="25">
        <v>210105</v>
      </c>
      <c r="E326" s="6">
        <v>146172.45000000001</v>
      </c>
      <c r="G326" s="6">
        <v>168040</v>
      </c>
      <c r="I326" s="6">
        <v>194040</v>
      </c>
    </row>
    <row r="327" spans="1:11">
      <c r="B327" s="1" t="s">
        <v>176</v>
      </c>
      <c r="C327" s="25">
        <v>210109</v>
      </c>
      <c r="E327" s="6">
        <v>29138.15</v>
      </c>
      <c r="G327" s="6">
        <v>39200</v>
      </c>
      <c r="I327" s="6">
        <v>39200</v>
      </c>
    </row>
    <row r="328" spans="1:11">
      <c r="B328" s="1" t="s">
        <v>162</v>
      </c>
      <c r="C328" s="25">
        <v>210402</v>
      </c>
      <c r="E328" s="6">
        <v>294003.17</v>
      </c>
      <c r="G328" s="6">
        <v>285803.42</v>
      </c>
      <c r="I328" s="6">
        <v>300509.3</v>
      </c>
    </row>
    <row r="329" spans="1:11">
      <c r="B329" s="1" t="s">
        <v>177</v>
      </c>
      <c r="C329" s="25">
        <v>300209</v>
      </c>
      <c r="E329" s="6">
        <v>8303.48</v>
      </c>
      <c r="G329" s="6">
        <v>11249.11</v>
      </c>
      <c r="I329" s="6">
        <v>11249.11</v>
      </c>
    </row>
    <row r="330" spans="1:11">
      <c r="A330" s="1" t="s">
        <v>343</v>
      </c>
      <c r="E330" s="8">
        <f>SUM(E326:E329)</f>
        <v>477617.25</v>
      </c>
      <c r="G330" s="8">
        <f>SUM(G326:G329)</f>
        <v>504292.52999999997</v>
      </c>
      <c r="I330" s="8">
        <f>SUM(I326:I329)</f>
        <v>544998.41</v>
      </c>
    </row>
    <row r="331" spans="1:11" ht="9" customHeight="1">
      <c r="G331" s="6"/>
    </row>
    <row r="332" spans="1:11" s="2" customFormat="1">
      <c r="A332" s="2" t="s">
        <v>179</v>
      </c>
      <c r="E332" s="7"/>
      <c r="G332" s="7"/>
      <c r="I332" s="7"/>
      <c r="K332" s="1"/>
    </row>
    <row r="333" spans="1:11">
      <c r="B333" s="1" t="s">
        <v>180</v>
      </c>
      <c r="C333" s="25">
        <v>200301</v>
      </c>
      <c r="E333" s="6">
        <v>259545.76</v>
      </c>
      <c r="G333" s="6">
        <v>320063.35999999999</v>
      </c>
      <c r="I333" s="6">
        <v>328242.64</v>
      </c>
    </row>
    <row r="334" spans="1:11">
      <c r="B334" s="1" t="s">
        <v>181</v>
      </c>
      <c r="C334" s="25">
        <v>200302</v>
      </c>
      <c r="E334" s="6">
        <v>148267.79999999999</v>
      </c>
      <c r="G334" s="6">
        <v>190000</v>
      </c>
      <c r="I334" s="6">
        <v>188000</v>
      </c>
    </row>
    <row r="335" spans="1:11">
      <c r="B335" s="1" t="s">
        <v>182</v>
      </c>
      <c r="C335" s="25">
        <v>200303</v>
      </c>
      <c r="E335" s="6">
        <v>228918.58</v>
      </c>
      <c r="G335" s="6">
        <v>253630.67</v>
      </c>
      <c r="I335" s="6">
        <v>253630.67</v>
      </c>
    </row>
    <row r="336" spans="1:11">
      <c r="B336" s="1" t="s">
        <v>183</v>
      </c>
      <c r="C336" s="25">
        <v>250305</v>
      </c>
      <c r="E336" s="6">
        <v>765102.5</v>
      </c>
      <c r="G336" s="6">
        <v>634903.71</v>
      </c>
      <c r="I336" s="6">
        <v>905106.45</v>
      </c>
    </row>
    <row r="337" spans="1:9">
      <c r="B337" s="1" t="s">
        <v>184</v>
      </c>
      <c r="C337" s="25">
        <v>250707</v>
      </c>
      <c r="E337" s="6">
        <v>122760.71</v>
      </c>
      <c r="G337" s="6">
        <v>104763.68</v>
      </c>
      <c r="I337" s="6">
        <v>104766.64</v>
      </c>
    </row>
    <row r="338" spans="1:9">
      <c r="B338" s="1" t="s">
        <v>185</v>
      </c>
      <c r="C338" s="25">
        <v>251103</v>
      </c>
      <c r="E338" s="6">
        <v>43882.05</v>
      </c>
      <c r="G338" s="6">
        <v>37000</v>
      </c>
      <c r="I338" s="6">
        <v>37000</v>
      </c>
    </row>
    <row r="339" spans="1:9">
      <c r="B339" s="1" t="s">
        <v>186</v>
      </c>
      <c r="C339" s="25">
        <v>251104</v>
      </c>
      <c r="E339" s="6">
        <v>9844.83</v>
      </c>
      <c r="G339" s="6">
        <v>7000</v>
      </c>
      <c r="I339" s="6">
        <v>7000</v>
      </c>
    </row>
    <row r="340" spans="1:9">
      <c r="B340" s="1" t="s">
        <v>187</v>
      </c>
      <c r="C340" s="25">
        <v>260210</v>
      </c>
      <c r="E340" s="6">
        <v>90520.6</v>
      </c>
      <c r="G340" s="6">
        <v>75000</v>
      </c>
      <c r="I340" s="6">
        <v>75000</v>
      </c>
    </row>
    <row r="341" spans="1:9">
      <c r="B341" s="1" t="s">
        <v>437</v>
      </c>
      <c r="C341" s="25">
        <v>300208</v>
      </c>
      <c r="E341" s="6">
        <v>204737.69</v>
      </c>
      <c r="G341" s="6">
        <v>251699.09</v>
      </c>
      <c r="I341" s="6">
        <v>261995.84</v>
      </c>
    </row>
    <row r="342" spans="1:9">
      <c r="B342" s="1" t="s">
        <v>188</v>
      </c>
      <c r="C342" s="25">
        <v>310102</v>
      </c>
      <c r="E342" s="6">
        <v>101902.93</v>
      </c>
      <c r="G342" s="6">
        <v>124044.49</v>
      </c>
      <c r="I342" s="6">
        <v>128485.8</v>
      </c>
    </row>
    <row r="343" spans="1:9">
      <c r="B343" s="1" t="s">
        <v>189</v>
      </c>
      <c r="C343" s="25">
        <v>310103</v>
      </c>
      <c r="E343" s="6">
        <v>210698.05</v>
      </c>
      <c r="G343" s="6">
        <v>203236.47</v>
      </c>
      <c r="I343" s="6">
        <v>212236.17</v>
      </c>
    </row>
    <row r="344" spans="1:9">
      <c r="B344" s="1" t="s">
        <v>454</v>
      </c>
      <c r="C344" s="25">
        <v>310104</v>
      </c>
      <c r="E344" s="6">
        <v>198885.81</v>
      </c>
      <c r="G344" s="6">
        <v>368955.51</v>
      </c>
      <c r="I344" s="6">
        <v>384514.2</v>
      </c>
    </row>
    <row r="345" spans="1:9">
      <c r="B345" s="1" t="s">
        <v>190</v>
      </c>
      <c r="C345" s="25">
        <v>310111</v>
      </c>
      <c r="E345" s="6">
        <v>34122.19</v>
      </c>
      <c r="G345" s="6">
        <v>20000</v>
      </c>
      <c r="I345" s="6">
        <v>30000</v>
      </c>
    </row>
    <row r="346" spans="1:9">
      <c r="B346" s="1" t="s">
        <v>191</v>
      </c>
      <c r="C346" s="25">
        <v>310202</v>
      </c>
      <c r="E346" s="6">
        <v>12715.67</v>
      </c>
      <c r="G346" s="6">
        <v>15000</v>
      </c>
      <c r="I346" s="6">
        <v>15000</v>
      </c>
    </row>
    <row r="347" spans="1:9">
      <c r="B347" s="1" t="s">
        <v>192</v>
      </c>
      <c r="C347" s="25">
        <v>310203</v>
      </c>
      <c r="E347" s="6">
        <v>862816.65</v>
      </c>
      <c r="G347" s="6">
        <v>881673.73</v>
      </c>
      <c r="I347" s="6">
        <v>896722.79</v>
      </c>
    </row>
    <row r="348" spans="1:9">
      <c r="B348" s="1" t="s">
        <v>193</v>
      </c>
      <c r="C348" s="25">
        <v>310204</v>
      </c>
      <c r="E348" s="6">
        <v>39386.31</v>
      </c>
      <c r="G348" s="6">
        <v>50000</v>
      </c>
      <c r="I348" s="6">
        <v>43000</v>
      </c>
    </row>
    <row r="349" spans="1:9">
      <c r="B349" s="1" t="s">
        <v>194</v>
      </c>
      <c r="C349" s="25">
        <v>310205</v>
      </c>
      <c r="E349" s="6">
        <v>250397.71</v>
      </c>
      <c r="G349" s="6">
        <v>236619.94</v>
      </c>
      <c r="I349" s="6">
        <v>243344.43</v>
      </c>
    </row>
    <row r="350" spans="1:9">
      <c r="B350" s="1" t="s">
        <v>445</v>
      </c>
      <c r="C350" s="26">
        <v>310209</v>
      </c>
      <c r="E350" s="6">
        <v>-5684.11</v>
      </c>
      <c r="G350" s="6">
        <v>5000</v>
      </c>
      <c r="I350" s="6">
        <v>2000</v>
      </c>
    </row>
    <row r="351" spans="1:9">
      <c r="B351" s="1" t="s">
        <v>178</v>
      </c>
      <c r="C351" s="25">
        <v>380201</v>
      </c>
      <c r="E351" s="6">
        <v>83146.399999999994</v>
      </c>
      <c r="G351" s="6">
        <v>81000</v>
      </c>
      <c r="I351" s="6">
        <v>81000</v>
      </c>
    </row>
    <row r="352" spans="1:9">
      <c r="A352" s="1" t="s">
        <v>344</v>
      </c>
      <c r="E352" s="8">
        <f>SUM(E333:E351)</f>
        <v>3661968.13</v>
      </c>
      <c r="G352" s="8">
        <f>SUM(G333:G351)</f>
        <v>3859590.6500000004</v>
      </c>
      <c r="I352" s="8">
        <f>SUM(I333:I351)</f>
        <v>4197045.63</v>
      </c>
    </row>
    <row r="353" spans="1:11" ht="9" customHeight="1">
      <c r="G353" s="6"/>
    </row>
    <row r="354" spans="1:11" s="2" customFormat="1">
      <c r="A354" s="2" t="s">
        <v>195</v>
      </c>
      <c r="E354" s="7"/>
      <c r="G354" s="7"/>
      <c r="I354" s="7"/>
      <c r="K354" s="1"/>
    </row>
    <row r="355" spans="1:11">
      <c r="B355" s="1" t="s">
        <v>196</v>
      </c>
      <c r="C355" s="25">
        <v>310115</v>
      </c>
      <c r="E355" s="6">
        <v>588701.87</v>
      </c>
      <c r="G355" s="6">
        <v>615416.73</v>
      </c>
      <c r="I355" s="6">
        <v>633008.09</v>
      </c>
    </row>
    <row r="356" spans="1:11" ht="9" customHeight="1">
      <c r="G356" s="6"/>
    </row>
    <row r="357" spans="1:11" s="2" customFormat="1">
      <c r="A357" s="2" t="s">
        <v>197</v>
      </c>
      <c r="E357" s="7"/>
      <c r="G357" s="7"/>
      <c r="I357" s="7"/>
      <c r="K357" s="1"/>
    </row>
    <row r="358" spans="1:11">
      <c r="B358" s="1" t="s">
        <v>198</v>
      </c>
      <c r="C358" s="25">
        <v>210201</v>
      </c>
      <c r="E358" s="6">
        <v>1062961.43</v>
      </c>
      <c r="G358" s="6">
        <v>1100654.52</v>
      </c>
      <c r="I358" s="6">
        <v>1276236.8799999999</v>
      </c>
    </row>
    <row r="359" spans="1:11" ht="9" customHeight="1">
      <c r="G359" s="6"/>
    </row>
    <row r="360" spans="1:11">
      <c r="A360" s="2" t="s">
        <v>199</v>
      </c>
      <c r="G360" s="6"/>
    </row>
    <row r="361" spans="1:11">
      <c r="B361" s="1" t="s">
        <v>200</v>
      </c>
      <c r="C361" s="25">
        <v>300207</v>
      </c>
      <c r="E361" s="6">
        <v>1656052.98</v>
      </c>
      <c r="G361" s="6">
        <v>2069000</v>
      </c>
      <c r="I361" s="6">
        <v>2261000</v>
      </c>
    </row>
    <row r="362" spans="1:11">
      <c r="B362" s="1" t="s">
        <v>201</v>
      </c>
      <c r="C362" s="25">
        <v>310105</v>
      </c>
      <c r="E362" s="6">
        <v>562834.15</v>
      </c>
      <c r="G362" s="6">
        <v>543109.84</v>
      </c>
      <c r="I362" s="6">
        <v>561981.78</v>
      </c>
    </row>
    <row r="363" spans="1:11">
      <c r="A363" s="1" t="s">
        <v>345</v>
      </c>
      <c r="E363" s="8">
        <f>SUM(E361:E362)</f>
        <v>2218887.13</v>
      </c>
      <c r="G363" s="8">
        <f>SUM(G361:G362)</f>
        <v>2612109.84</v>
      </c>
      <c r="I363" s="8">
        <f>SUM(I361:I362)</f>
        <v>2822981.7800000003</v>
      </c>
    </row>
    <row r="364" spans="1:11" ht="9" customHeight="1">
      <c r="G364" s="6"/>
    </row>
    <row r="365" spans="1:11" s="2" customFormat="1">
      <c r="A365" s="2" t="s">
        <v>202</v>
      </c>
      <c r="E365" s="7"/>
      <c r="G365" s="7"/>
      <c r="I365" s="7"/>
      <c r="K365" s="1"/>
    </row>
    <row r="366" spans="1:11">
      <c r="B366" s="1" t="s">
        <v>203</v>
      </c>
      <c r="C366" s="25">
        <v>370101</v>
      </c>
      <c r="E366" s="6">
        <v>1391097.99</v>
      </c>
      <c r="G366" s="6">
        <v>1093235.6000000001</v>
      </c>
      <c r="I366" s="6">
        <v>1134608.3600000001</v>
      </c>
    </row>
    <row r="367" spans="1:11">
      <c r="B367" s="1" t="s">
        <v>204</v>
      </c>
      <c r="C367" s="25">
        <v>370102</v>
      </c>
      <c r="E367" s="6">
        <v>0</v>
      </c>
      <c r="G367" s="6">
        <v>55000</v>
      </c>
      <c r="I367" s="6">
        <v>55000</v>
      </c>
    </row>
    <row r="368" spans="1:11">
      <c r="B368" s="1" t="s">
        <v>205</v>
      </c>
      <c r="C368" s="25">
        <v>370201</v>
      </c>
      <c r="E368" s="6">
        <v>4612663.6500000004</v>
      </c>
      <c r="G368" s="6">
        <v>4328717.68</v>
      </c>
      <c r="I368" s="6">
        <v>4563614.88</v>
      </c>
    </row>
    <row r="369" spans="2:9">
      <c r="B369" s="1" t="s">
        <v>206</v>
      </c>
      <c r="C369" s="25">
        <v>370202</v>
      </c>
      <c r="E369" s="6">
        <v>1731070.41</v>
      </c>
      <c r="G369" s="6">
        <v>1520043.4</v>
      </c>
      <c r="I369" s="6">
        <v>1549430.63</v>
      </c>
    </row>
    <row r="370" spans="2:9">
      <c r="B370" s="1" t="s">
        <v>207</v>
      </c>
      <c r="C370" s="25">
        <v>370203</v>
      </c>
      <c r="E370" s="6">
        <v>781300.63</v>
      </c>
      <c r="G370" s="6">
        <v>714109.02</v>
      </c>
      <c r="I370" s="6">
        <v>732649.79</v>
      </c>
    </row>
    <row r="371" spans="2:9">
      <c r="B371" s="1" t="s">
        <v>208</v>
      </c>
      <c r="C371" s="25">
        <v>370204</v>
      </c>
      <c r="E371" s="6">
        <v>530786.47</v>
      </c>
      <c r="G371" s="6">
        <v>481312.37</v>
      </c>
      <c r="I371" s="6">
        <v>505370.92</v>
      </c>
    </row>
    <row r="372" spans="2:9">
      <c r="B372" s="1" t="s">
        <v>209</v>
      </c>
      <c r="C372" s="25">
        <v>370205</v>
      </c>
      <c r="E372" s="6">
        <v>126544.51</v>
      </c>
      <c r="G372" s="6">
        <v>116205.38</v>
      </c>
      <c r="I372" s="6">
        <v>120673.38</v>
      </c>
    </row>
    <row r="373" spans="2:9">
      <c r="B373" s="1" t="s">
        <v>210</v>
      </c>
      <c r="C373" s="25">
        <v>370206</v>
      </c>
      <c r="E373" s="6">
        <v>150470.57999999999</v>
      </c>
      <c r="G373" s="6">
        <v>159013.39000000001</v>
      </c>
      <c r="I373" s="6">
        <v>170612.68</v>
      </c>
    </row>
    <row r="374" spans="2:9">
      <c r="B374" s="1" t="s">
        <v>211</v>
      </c>
      <c r="C374" s="25">
        <v>370207</v>
      </c>
      <c r="E374" s="6">
        <v>361189.4</v>
      </c>
      <c r="G374" s="6">
        <v>367046.47</v>
      </c>
      <c r="I374" s="6">
        <v>379833.37</v>
      </c>
    </row>
    <row r="375" spans="2:9">
      <c r="B375" s="1" t="s">
        <v>212</v>
      </c>
      <c r="C375" s="25">
        <v>370208</v>
      </c>
      <c r="E375" s="6">
        <v>104632.4</v>
      </c>
      <c r="G375" s="6">
        <v>52333</v>
      </c>
      <c r="I375" s="6">
        <v>52333</v>
      </c>
    </row>
    <row r="376" spans="2:9">
      <c r="B376" s="1" t="s">
        <v>213</v>
      </c>
      <c r="C376" s="25">
        <v>370301</v>
      </c>
      <c r="E376" s="6">
        <v>1227675.93</v>
      </c>
      <c r="G376" s="6">
        <v>1252050.71</v>
      </c>
      <c r="I376" s="6">
        <v>1294911.3999999999</v>
      </c>
    </row>
    <row r="377" spans="2:9">
      <c r="B377" s="1" t="s">
        <v>214</v>
      </c>
      <c r="C377" s="25">
        <v>370302</v>
      </c>
      <c r="E377" s="6">
        <v>153698.82</v>
      </c>
      <c r="G377" s="6">
        <v>139656.66</v>
      </c>
      <c r="I377" s="6">
        <v>151229.25</v>
      </c>
    </row>
    <row r="378" spans="2:9">
      <c r="B378" s="1" t="s">
        <v>215</v>
      </c>
      <c r="C378" s="25">
        <v>370303</v>
      </c>
      <c r="E378" s="6">
        <v>154924.29999999999</v>
      </c>
      <c r="G378" s="6">
        <v>165020.38</v>
      </c>
      <c r="I378" s="6">
        <v>171040.38</v>
      </c>
    </row>
    <row r="379" spans="2:9">
      <c r="B379" s="1" t="s">
        <v>216</v>
      </c>
      <c r="C379" s="25">
        <v>370304</v>
      </c>
      <c r="E379" s="6">
        <v>592164.63</v>
      </c>
      <c r="G379" s="6">
        <v>547635.09</v>
      </c>
      <c r="I379" s="6">
        <v>582951.84</v>
      </c>
    </row>
    <row r="380" spans="2:9">
      <c r="B380" s="1" t="s">
        <v>217</v>
      </c>
      <c r="C380" s="25">
        <v>370305</v>
      </c>
      <c r="E380" s="6">
        <v>496587.02</v>
      </c>
      <c r="G380" s="6">
        <v>499372.75</v>
      </c>
      <c r="I380" s="6">
        <v>535677.68000000005</v>
      </c>
    </row>
    <row r="381" spans="2:9">
      <c r="B381" s="1" t="s">
        <v>218</v>
      </c>
      <c r="C381" s="25">
        <v>370306</v>
      </c>
      <c r="E381" s="6">
        <v>473544.07</v>
      </c>
      <c r="G381" s="6">
        <v>456011.43</v>
      </c>
      <c r="I381" s="6">
        <v>479195.31</v>
      </c>
    </row>
    <row r="382" spans="2:9">
      <c r="B382" s="1" t="s">
        <v>219</v>
      </c>
      <c r="C382" s="25">
        <v>370307</v>
      </c>
      <c r="E382" s="6">
        <v>462690.24</v>
      </c>
      <c r="G382" s="6">
        <v>454784.46</v>
      </c>
      <c r="I382" s="6">
        <v>513889.25</v>
      </c>
    </row>
    <row r="383" spans="2:9">
      <c r="B383" s="1" t="s">
        <v>220</v>
      </c>
      <c r="C383" s="25">
        <v>370308</v>
      </c>
      <c r="E383" s="6">
        <v>427743.82</v>
      </c>
      <c r="G383" s="6">
        <v>487829.93</v>
      </c>
      <c r="I383" s="6">
        <v>509287.85</v>
      </c>
    </row>
    <row r="384" spans="2:9">
      <c r="B384" s="1" t="s">
        <v>221</v>
      </c>
      <c r="C384" s="25">
        <v>370401</v>
      </c>
      <c r="E384" s="6">
        <v>1028678.86</v>
      </c>
      <c r="G384" s="6">
        <v>1648476.7</v>
      </c>
      <c r="I384" s="6">
        <v>2278144.1800000002</v>
      </c>
    </row>
    <row r="385" spans="1:11">
      <c r="B385" s="1" t="s">
        <v>222</v>
      </c>
      <c r="C385" s="25">
        <v>370402</v>
      </c>
      <c r="E385" s="6">
        <v>706590.24</v>
      </c>
      <c r="G385" s="6">
        <v>332235.15000000002</v>
      </c>
      <c r="I385" s="6">
        <v>335237.07</v>
      </c>
    </row>
    <row r="386" spans="1:11">
      <c r="B386" s="1" t="s">
        <v>223</v>
      </c>
      <c r="C386" s="25">
        <v>370404</v>
      </c>
      <c r="E386" s="6">
        <v>31352.9</v>
      </c>
      <c r="G386" s="6">
        <v>31009.47</v>
      </c>
      <c r="I386" s="6">
        <v>31009.47</v>
      </c>
    </row>
    <row r="387" spans="1:11">
      <c r="B387" s="1" t="s">
        <v>224</v>
      </c>
      <c r="C387" s="25">
        <v>370405</v>
      </c>
      <c r="E387" s="6">
        <v>292721.3</v>
      </c>
      <c r="G387" s="6">
        <v>141795.74</v>
      </c>
      <c r="I387" s="6">
        <v>145195.88</v>
      </c>
    </row>
    <row r="388" spans="1:11">
      <c r="B388" s="1" t="s">
        <v>225</v>
      </c>
      <c r="C388" s="25">
        <v>370407</v>
      </c>
      <c r="E388" s="6">
        <v>994648.75</v>
      </c>
      <c r="G388" s="6">
        <v>822543.2</v>
      </c>
      <c r="I388" s="6">
        <v>935499.15</v>
      </c>
    </row>
    <row r="389" spans="1:11">
      <c r="B389" s="1" t="s">
        <v>226</v>
      </c>
      <c r="C389" s="25">
        <v>370409</v>
      </c>
      <c r="E389" s="6">
        <v>358921.07</v>
      </c>
      <c r="G389" s="6">
        <v>338531.93</v>
      </c>
      <c r="I389" s="6">
        <v>357966.77</v>
      </c>
    </row>
    <row r="390" spans="1:11">
      <c r="B390" s="1" t="s">
        <v>227</v>
      </c>
      <c r="C390" s="25">
        <v>370416</v>
      </c>
      <c r="E390" s="6">
        <v>1605864.06</v>
      </c>
      <c r="G390" s="6">
        <v>2096563</v>
      </c>
      <c r="I390" s="6">
        <v>2125075</v>
      </c>
    </row>
    <row r="391" spans="1:11">
      <c r="B391" s="1" t="s">
        <v>228</v>
      </c>
      <c r="C391" s="25">
        <v>370417</v>
      </c>
      <c r="E391" s="6">
        <v>229.69</v>
      </c>
      <c r="G391" s="6">
        <v>8250</v>
      </c>
      <c r="I391" s="6">
        <v>3456</v>
      </c>
    </row>
    <row r="392" spans="1:11">
      <c r="B392" s="1" t="s">
        <v>532</v>
      </c>
      <c r="C392" s="26">
        <v>370701</v>
      </c>
      <c r="E392" s="6">
        <v>460836.02</v>
      </c>
      <c r="G392" s="6">
        <v>409650</v>
      </c>
      <c r="I392" s="6">
        <v>409650</v>
      </c>
    </row>
    <row r="393" spans="1:11">
      <c r="A393" s="1" t="s">
        <v>346</v>
      </c>
      <c r="E393" s="8">
        <f>SUM(E366:E392)</f>
        <v>19258627.760000005</v>
      </c>
      <c r="G393" s="8">
        <f>SUM(G366:G392)</f>
        <v>18718432.91</v>
      </c>
      <c r="I393" s="8">
        <f>SUM(I366:I392)</f>
        <v>20123543.490000002</v>
      </c>
    </row>
    <row r="394" spans="1:11" ht="9" customHeight="1">
      <c r="G394" s="6"/>
    </row>
    <row r="395" spans="1:11" s="2" customFormat="1">
      <c r="A395" s="2" t="s">
        <v>229</v>
      </c>
      <c r="E395" s="7"/>
      <c r="G395" s="7"/>
      <c r="I395" s="7"/>
      <c r="K395" s="1"/>
    </row>
    <row r="396" spans="1:11">
      <c r="B396" s="1" t="s">
        <v>230</v>
      </c>
      <c r="C396" s="25">
        <v>210100</v>
      </c>
      <c r="E396" s="6">
        <v>226802.3</v>
      </c>
      <c r="G396" s="6">
        <v>284811.96000000002</v>
      </c>
      <c r="I396" s="6">
        <v>267919.46000000002</v>
      </c>
    </row>
    <row r="397" spans="1:11">
      <c r="B397" s="1" t="s">
        <v>472</v>
      </c>
      <c r="C397" s="26">
        <v>210113</v>
      </c>
      <c r="E397" s="6">
        <v>50003.69</v>
      </c>
      <c r="G397" s="6">
        <v>42000</v>
      </c>
      <c r="I397" s="6">
        <v>48000</v>
      </c>
    </row>
    <row r="398" spans="1:11">
      <c r="B398" s="1" t="s">
        <v>231</v>
      </c>
      <c r="C398" s="25">
        <v>210301</v>
      </c>
      <c r="E398" s="6">
        <v>872507.21</v>
      </c>
      <c r="G398" s="6">
        <v>965204.16</v>
      </c>
      <c r="I398" s="6">
        <v>994129.69</v>
      </c>
    </row>
    <row r="399" spans="1:11">
      <c r="B399" s="1" t="s">
        <v>232</v>
      </c>
      <c r="C399" s="25">
        <v>210303</v>
      </c>
      <c r="E399" s="6">
        <v>0</v>
      </c>
      <c r="G399" s="6">
        <v>1000</v>
      </c>
      <c r="I399" s="6">
        <v>1000</v>
      </c>
    </row>
    <row r="400" spans="1:11">
      <c r="B400" s="1" t="s">
        <v>233</v>
      </c>
      <c r="C400" s="25">
        <v>210401</v>
      </c>
      <c r="E400" s="6">
        <v>1447092.19</v>
      </c>
      <c r="G400" s="6">
        <v>1604256.91</v>
      </c>
      <c r="I400" s="6">
        <v>1731142.59</v>
      </c>
    </row>
    <row r="401" spans="1:11">
      <c r="B401" s="1" t="s">
        <v>234</v>
      </c>
      <c r="C401" s="25">
        <v>310302</v>
      </c>
      <c r="E401" s="6">
        <v>256980.46</v>
      </c>
      <c r="G401" s="6">
        <v>322196.96999999997</v>
      </c>
      <c r="I401" s="6">
        <v>259197.06</v>
      </c>
    </row>
    <row r="402" spans="1:11">
      <c r="B402" s="1" t="s">
        <v>404</v>
      </c>
      <c r="C402" s="25">
        <v>310304</v>
      </c>
      <c r="E402" s="6">
        <v>15042.9</v>
      </c>
      <c r="G402" s="6">
        <v>7494</v>
      </c>
      <c r="I402" s="6">
        <v>7494</v>
      </c>
    </row>
    <row r="403" spans="1:11">
      <c r="A403" s="1" t="s">
        <v>347</v>
      </c>
      <c r="E403" s="8">
        <f>SUM(E396:E402)</f>
        <v>2868428.7499999995</v>
      </c>
      <c r="G403" s="8">
        <f>SUM(G396:G402)</f>
        <v>3226964</v>
      </c>
      <c r="I403" s="8">
        <f>SUM(I396:I402)</f>
        <v>3308882.8000000003</v>
      </c>
    </row>
    <row r="404" spans="1:11" ht="9" customHeight="1">
      <c r="G404" s="6"/>
    </row>
    <row r="405" spans="1:11" s="2" customFormat="1">
      <c r="A405" s="2" t="s">
        <v>235</v>
      </c>
      <c r="E405" s="7"/>
      <c r="G405" s="7"/>
      <c r="I405" s="7"/>
      <c r="K405" s="1"/>
    </row>
    <row r="406" spans="1:11">
      <c r="B406" s="1" t="s">
        <v>473</v>
      </c>
      <c r="C406" s="26">
        <v>200043</v>
      </c>
      <c r="E406" s="6">
        <v>19478.32</v>
      </c>
      <c r="G406" s="6">
        <v>10000</v>
      </c>
      <c r="I406" s="6">
        <v>10000</v>
      </c>
    </row>
    <row r="407" spans="1:11">
      <c r="B407" s="1" t="s">
        <v>495</v>
      </c>
      <c r="C407" s="26">
        <v>210130</v>
      </c>
      <c r="E407" s="6">
        <v>0</v>
      </c>
      <c r="G407" s="6">
        <v>24500</v>
      </c>
      <c r="I407" s="6">
        <v>24500</v>
      </c>
    </row>
    <row r="408" spans="1:11">
      <c r="B408" s="1" t="s">
        <v>239</v>
      </c>
      <c r="C408" s="25">
        <v>290107</v>
      </c>
      <c r="E408" s="6">
        <v>383423.68</v>
      </c>
      <c r="G408" s="6">
        <v>376096.03</v>
      </c>
      <c r="I408" s="6">
        <v>434945.52</v>
      </c>
    </row>
    <row r="409" spans="1:11">
      <c r="B409" s="1" t="s">
        <v>240</v>
      </c>
      <c r="C409" s="25">
        <v>310110</v>
      </c>
      <c r="E409" s="6">
        <v>12158.98</v>
      </c>
      <c r="G409" s="6">
        <v>12000</v>
      </c>
      <c r="I409" s="6">
        <v>24680.959999999999</v>
      </c>
    </row>
    <row r="410" spans="1:11">
      <c r="B410" s="1" t="s">
        <v>241</v>
      </c>
      <c r="C410" s="25">
        <v>310207</v>
      </c>
      <c r="E410" s="6">
        <v>15930.06</v>
      </c>
      <c r="G410" s="6">
        <v>9000</v>
      </c>
      <c r="I410" s="6">
        <v>9000</v>
      </c>
    </row>
    <row r="411" spans="1:11">
      <c r="A411" s="1" t="s">
        <v>348</v>
      </c>
      <c r="E411" s="8">
        <f>SUM(E406:E410)</f>
        <v>430991.04</v>
      </c>
      <c r="G411" s="8">
        <f>SUM(G406:G410)</f>
        <v>431596.03</v>
      </c>
      <c r="I411" s="8">
        <f>SUM(I406:I410)</f>
        <v>503126.48000000004</v>
      </c>
    </row>
    <row r="412" spans="1:11" s="2" customFormat="1">
      <c r="A412" s="2" t="s">
        <v>376</v>
      </c>
      <c r="E412" s="7">
        <f>+E411+E393+E363+E358+E355+E352+E330+E403</f>
        <v>30568183.360000003</v>
      </c>
      <c r="G412" s="7">
        <f>+G411+G393+G363+G358+G355+G352+G330+G403</f>
        <v>31069057.210000001</v>
      </c>
      <c r="I412" s="7">
        <f>+I411+I393+I363+I358+I355+I352+I330+I403</f>
        <v>33409823.560000002</v>
      </c>
      <c r="K412" s="1"/>
    </row>
    <row r="413" spans="1:11" s="2" customFormat="1" ht="9" customHeight="1">
      <c r="E413" s="7"/>
      <c r="G413" s="7"/>
      <c r="I413" s="7"/>
      <c r="K413" s="1"/>
    </row>
    <row r="414" spans="1:11" s="2" customFormat="1" ht="9" customHeight="1">
      <c r="E414" s="7"/>
      <c r="G414" s="7"/>
      <c r="I414" s="7"/>
      <c r="K414" s="1"/>
    </row>
    <row r="415" spans="1:11">
      <c r="A415" s="2" t="s">
        <v>377</v>
      </c>
      <c r="G415" s="6"/>
    </row>
    <row r="416" spans="1:11" s="2" customFormat="1">
      <c r="A416" s="2" t="s">
        <v>242</v>
      </c>
      <c r="E416" s="7"/>
      <c r="G416" s="7"/>
      <c r="I416" s="7"/>
      <c r="K416" s="1"/>
    </row>
    <row r="417" spans="2:10">
      <c r="B417" s="1" t="s">
        <v>243</v>
      </c>
      <c r="C417" s="25">
        <v>100200</v>
      </c>
      <c r="E417" s="6">
        <v>8406.43</v>
      </c>
      <c r="G417" s="6">
        <v>6506</v>
      </c>
      <c r="I417" s="6">
        <v>6506</v>
      </c>
    </row>
    <row r="418" spans="2:10">
      <c r="B418" s="1" t="s">
        <v>244</v>
      </c>
      <c r="C418" s="25">
        <v>100300</v>
      </c>
      <c r="E418" s="6">
        <v>600482.43000000005</v>
      </c>
      <c r="G418" s="6">
        <v>713084.04</v>
      </c>
      <c r="I418" s="6">
        <v>704573.14</v>
      </c>
    </row>
    <row r="419" spans="2:10">
      <c r="B419" s="1" t="s">
        <v>245</v>
      </c>
      <c r="C419" s="25">
        <v>100400</v>
      </c>
      <c r="E419" s="6">
        <v>81591.570000000007</v>
      </c>
      <c r="G419" s="6">
        <v>61624.15</v>
      </c>
      <c r="I419" s="6">
        <v>61624.15</v>
      </c>
    </row>
    <row r="420" spans="2:10">
      <c r="B420" s="1" t="s">
        <v>246</v>
      </c>
      <c r="C420" s="25">
        <v>100500</v>
      </c>
      <c r="E420" s="6">
        <v>0</v>
      </c>
      <c r="G420" s="6">
        <v>23000</v>
      </c>
      <c r="I420" s="6">
        <v>10000</v>
      </c>
    </row>
    <row r="421" spans="2:10">
      <c r="B421" s="1" t="s">
        <v>439</v>
      </c>
      <c r="C421" s="25">
        <v>101011</v>
      </c>
      <c r="E421" s="6">
        <v>232550.28</v>
      </c>
      <c r="G421" s="6">
        <v>294450.58</v>
      </c>
      <c r="I421" s="6">
        <v>320030.48</v>
      </c>
    </row>
    <row r="422" spans="2:10">
      <c r="B422" s="1" t="s">
        <v>440</v>
      </c>
      <c r="C422" s="25">
        <v>101012</v>
      </c>
      <c r="E422" s="6">
        <v>0</v>
      </c>
      <c r="G422" s="6">
        <v>410000</v>
      </c>
      <c r="I422" s="6">
        <v>371000</v>
      </c>
    </row>
    <row r="423" spans="2:10">
      <c r="B423" s="1" t="s">
        <v>248</v>
      </c>
      <c r="C423" s="25">
        <v>200011</v>
      </c>
      <c r="E423" s="6">
        <v>1514096.01</v>
      </c>
      <c r="G423" s="6">
        <v>1338784.78</v>
      </c>
      <c r="I423" s="6">
        <v>1432815.2</v>
      </c>
    </row>
    <row r="424" spans="2:10">
      <c r="B424" s="1" t="s">
        <v>249</v>
      </c>
      <c r="C424" s="25">
        <v>200012</v>
      </c>
      <c r="E424" s="6">
        <v>26397.18</v>
      </c>
      <c r="G424" s="6">
        <v>11100000</v>
      </c>
      <c r="I424" s="6">
        <v>12800000</v>
      </c>
    </row>
    <row r="425" spans="2:10">
      <c r="B425" s="1" t="s">
        <v>435</v>
      </c>
      <c r="C425" s="26">
        <v>201411</v>
      </c>
      <c r="E425" s="6">
        <v>10233.620000000001</v>
      </c>
      <c r="G425" s="6">
        <v>9361</v>
      </c>
      <c r="I425" s="6">
        <v>9361</v>
      </c>
    </row>
    <row r="426" spans="2:10">
      <c r="B426" s="1" t="s">
        <v>501</v>
      </c>
      <c r="C426" s="26">
        <v>201412</v>
      </c>
      <c r="E426" s="6">
        <v>0</v>
      </c>
      <c r="G426" s="6">
        <v>0</v>
      </c>
      <c r="I426" s="6">
        <v>96000</v>
      </c>
    </row>
    <row r="427" spans="2:10">
      <c r="B427" s="1" t="s">
        <v>252</v>
      </c>
      <c r="C427" s="25">
        <v>290101</v>
      </c>
      <c r="E427" s="6">
        <v>504120.67</v>
      </c>
      <c r="G427" s="6">
        <v>492639.82</v>
      </c>
      <c r="I427" s="6">
        <v>502324.29</v>
      </c>
    </row>
    <row r="428" spans="2:10">
      <c r="B428" s="1" t="s">
        <v>533</v>
      </c>
      <c r="C428" s="25">
        <v>290103</v>
      </c>
      <c r="E428" s="6">
        <v>0</v>
      </c>
      <c r="G428" s="6">
        <v>500000</v>
      </c>
      <c r="I428" s="6">
        <v>800000</v>
      </c>
    </row>
    <row r="429" spans="2:10">
      <c r="B429" s="1" t="s">
        <v>255</v>
      </c>
      <c r="C429" s="25">
        <v>300102</v>
      </c>
      <c r="E429" s="6">
        <v>0</v>
      </c>
      <c r="G429" s="6">
        <v>320000</v>
      </c>
      <c r="I429" s="6">
        <v>280000</v>
      </c>
    </row>
    <row r="430" spans="2:10">
      <c r="B430" s="1" t="s">
        <v>254</v>
      </c>
      <c r="C430" s="25">
        <v>310011</v>
      </c>
      <c r="E430" s="6">
        <v>270238.23</v>
      </c>
      <c r="G430" s="6">
        <v>294727.92</v>
      </c>
      <c r="I430" s="6">
        <v>301354.45</v>
      </c>
    </row>
    <row r="431" spans="2:10">
      <c r="B431" s="1" t="s">
        <v>441</v>
      </c>
      <c r="C431" s="25">
        <v>320101</v>
      </c>
      <c r="E431" s="6">
        <v>205972.73</v>
      </c>
      <c r="G431" s="6">
        <v>244816.59</v>
      </c>
      <c r="I431" s="6">
        <v>248869.62</v>
      </c>
      <c r="J431" s="2"/>
    </row>
    <row r="432" spans="2:10">
      <c r="B432" s="1" t="s">
        <v>464</v>
      </c>
      <c r="C432" s="26">
        <v>320107</v>
      </c>
      <c r="E432" s="6">
        <v>0</v>
      </c>
      <c r="G432" s="6">
        <v>1495000</v>
      </c>
      <c r="I432" s="6">
        <v>2000000</v>
      </c>
      <c r="J432" s="2"/>
    </row>
    <row r="433" spans="1:16">
      <c r="B433" s="1" t="s">
        <v>256</v>
      </c>
      <c r="C433" s="25">
        <v>350011</v>
      </c>
      <c r="E433" s="6">
        <v>811531.13</v>
      </c>
      <c r="G433" s="6">
        <v>883423.92</v>
      </c>
      <c r="I433" s="6">
        <v>829123.09</v>
      </c>
    </row>
    <row r="434" spans="1:16">
      <c r="B434" s="1" t="s">
        <v>257</v>
      </c>
      <c r="C434" s="25">
        <v>350012</v>
      </c>
      <c r="E434" s="6">
        <v>0</v>
      </c>
      <c r="G434" s="6">
        <v>150000</v>
      </c>
      <c r="I434" s="6">
        <v>330000</v>
      </c>
    </row>
    <row r="435" spans="1:16">
      <c r="B435" s="1" t="s">
        <v>258</v>
      </c>
      <c r="C435" s="25">
        <v>360101</v>
      </c>
      <c r="E435" s="6">
        <v>231162.77</v>
      </c>
      <c r="G435" s="6">
        <v>230318.8</v>
      </c>
      <c r="I435" s="6">
        <v>235609.16</v>
      </c>
    </row>
    <row r="436" spans="1:16">
      <c r="B436" s="1" t="s">
        <v>259</v>
      </c>
      <c r="C436" s="25">
        <v>360102</v>
      </c>
      <c r="E436" s="6">
        <v>4963.3500000000004</v>
      </c>
      <c r="G436" s="6">
        <v>51000</v>
      </c>
      <c r="I436" s="6">
        <v>43000</v>
      </c>
    </row>
    <row r="437" spans="1:16">
      <c r="B437" s="1" t="s">
        <v>450</v>
      </c>
      <c r="C437" s="25">
        <v>380205</v>
      </c>
      <c r="E437" s="6">
        <v>428420.2</v>
      </c>
      <c r="G437" s="6">
        <v>368623.3</v>
      </c>
      <c r="I437" s="6">
        <v>376876.38</v>
      </c>
    </row>
    <row r="438" spans="1:16">
      <c r="B438" s="1" t="s">
        <v>451</v>
      </c>
      <c r="C438" s="25">
        <v>380206</v>
      </c>
      <c r="E438" s="6">
        <v>0</v>
      </c>
      <c r="G438" s="6">
        <v>187000</v>
      </c>
      <c r="I438" s="6">
        <v>132000</v>
      </c>
    </row>
    <row r="439" spans="1:16">
      <c r="B439" s="1" t="s">
        <v>458</v>
      </c>
      <c r="C439" s="26">
        <v>390101</v>
      </c>
      <c r="E439" s="6">
        <v>0</v>
      </c>
      <c r="G439" s="6">
        <v>1100000</v>
      </c>
      <c r="I439" s="6">
        <v>1849000</v>
      </c>
    </row>
    <row r="440" spans="1:16">
      <c r="A440" s="1" t="s">
        <v>349</v>
      </c>
      <c r="E440" s="8">
        <f>SUM(E417:E439)</f>
        <v>4930166.5999999996</v>
      </c>
      <c r="G440" s="8">
        <f>SUM(G417:G439)</f>
        <v>20274360.900000006</v>
      </c>
      <c r="I440" s="8">
        <f>SUM(I417:I439)</f>
        <v>23740066.959999997</v>
      </c>
    </row>
    <row r="441" spans="1:16" ht="9" customHeight="1">
      <c r="G441" s="6"/>
      <c r="N441" s="6"/>
      <c r="P441" s="6"/>
    </row>
    <row r="442" spans="1:16" s="2" customFormat="1">
      <c r="A442" s="2" t="s">
        <v>260</v>
      </c>
      <c r="E442" s="7"/>
      <c r="G442" s="7"/>
      <c r="I442" s="7"/>
      <c r="K442" s="1"/>
      <c r="L442" s="1"/>
      <c r="M442" s="1"/>
      <c r="N442" s="6"/>
      <c r="O442" s="1"/>
      <c r="P442" s="6"/>
    </row>
    <row r="443" spans="1:16">
      <c r="B443" s="1" t="s">
        <v>2</v>
      </c>
      <c r="C443" s="25">
        <v>102001</v>
      </c>
      <c r="E443" s="6">
        <v>147959.5</v>
      </c>
      <c r="G443" s="6">
        <v>146976.26</v>
      </c>
      <c r="I443" s="6">
        <v>150016.04999999999</v>
      </c>
    </row>
    <row r="444" spans="1:16">
      <c r="B444" s="1" t="s">
        <v>457</v>
      </c>
      <c r="C444" s="25">
        <v>103101</v>
      </c>
      <c r="E444" s="6">
        <v>1179017.23</v>
      </c>
      <c r="G444" s="6">
        <v>1131356.27</v>
      </c>
      <c r="I444" s="6">
        <v>1157876.54</v>
      </c>
    </row>
    <row r="445" spans="1:16">
      <c r="B445" s="1" t="s">
        <v>284</v>
      </c>
      <c r="C445" s="25">
        <v>104101</v>
      </c>
      <c r="E445" s="6">
        <v>682084.64</v>
      </c>
      <c r="G445" s="6">
        <v>680346.81</v>
      </c>
      <c r="I445" s="6">
        <v>713895.54</v>
      </c>
    </row>
    <row r="446" spans="1:16">
      <c r="B446" s="1" t="s">
        <v>261</v>
      </c>
      <c r="C446" s="25">
        <v>360201</v>
      </c>
      <c r="E446" s="6">
        <v>146296.31</v>
      </c>
      <c r="G446" s="6">
        <v>183910.72</v>
      </c>
      <c r="I446" s="6">
        <v>186019.68</v>
      </c>
    </row>
    <row r="447" spans="1:16">
      <c r="A447" s="1" t="s">
        <v>350</v>
      </c>
      <c r="E447" s="8">
        <f>SUM(E443:E446)</f>
        <v>2155357.6800000002</v>
      </c>
      <c r="G447" s="8">
        <f>SUM(G443:G446)</f>
        <v>2142590.06</v>
      </c>
      <c r="I447" s="8">
        <f>SUM(I443:I446)</f>
        <v>2207807.81</v>
      </c>
    </row>
    <row r="448" spans="1:16" ht="9" customHeight="1">
      <c r="G448" s="6"/>
    </row>
    <row r="449" spans="1:11" s="2" customFormat="1">
      <c r="A449" s="2" t="s">
        <v>262</v>
      </c>
      <c r="E449" s="7"/>
      <c r="G449" s="7"/>
      <c r="I449" s="7"/>
      <c r="K449" s="1"/>
    </row>
    <row r="450" spans="1:11">
      <c r="B450" s="1" t="s">
        <v>263</v>
      </c>
      <c r="C450" s="25">
        <v>300201</v>
      </c>
      <c r="E450" s="6">
        <v>243351.37</v>
      </c>
      <c r="G450" s="6">
        <v>218165.32</v>
      </c>
      <c r="I450" s="6">
        <v>278180.14</v>
      </c>
    </row>
    <row r="451" spans="1:11">
      <c r="B451" s="1" t="s">
        <v>264</v>
      </c>
      <c r="C451" s="25">
        <v>300204</v>
      </c>
      <c r="E451" s="6">
        <v>635416.72</v>
      </c>
      <c r="G451" s="6">
        <v>586339.1</v>
      </c>
      <c r="I451" s="6">
        <v>655243.24</v>
      </c>
    </row>
    <row r="452" spans="1:11">
      <c r="B452" s="1" t="s">
        <v>265</v>
      </c>
      <c r="C452" s="25">
        <v>300211</v>
      </c>
      <c r="E452" s="6">
        <v>124899.4</v>
      </c>
      <c r="G452" s="6">
        <v>420000</v>
      </c>
      <c r="I452" s="6">
        <v>400689</v>
      </c>
    </row>
    <row r="453" spans="1:11">
      <c r="B453" s="1" t="s">
        <v>438</v>
      </c>
      <c r="C453" s="26">
        <v>310208</v>
      </c>
      <c r="E453" s="6">
        <v>75558.7</v>
      </c>
      <c r="G453" s="6">
        <v>77529.119999999995</v>
      </c>
      <c r="I453" s="6">
        <v>78473.399999999994</v>
      </c>
    </row>
    <row r="454" spans="1:11">
      <c r="B454" s="1" t="s">
        <v>266</v>
      </c>
      <c r="C454" s="25">
        <v>370408</v>
      </c>
      <c r="E454" s="6">
        <v>297016.51</v>
      </c>
      <c r="G454" s="6">
        <v>232505.29</v>
      </c>
      <c r="I454" s="6">
        <v>261582.96</v>
      </c>
    </row>
    <row r="455" spans="1:11">
      <c r="A455" s="1" t="s">
        <v>351</v>
      </c>
      <c r="E455" s="8">
        <f>SUM(E450:E454)</f>
        <v>1376242.7</v>
      </c>
      <c r="G455" s="8">
        <f>SUM(G450:G454)</f>
        <v>1534538.83</v>
      </c>
      <c r="I455" s="8">
        <f>SUM(I450:I454)</f>
        <v>1674168.7399999998</v>
      </c>
    </row>
    <row r="456" spans="1:11" ht="9" customHeight="1">
      <c r="E456" s="8"/>
      <c r="G456" s="8"/>
      <c r="I456" s="8"/>
    </row>
    <row r="457" spans="1:11">
      <c r="A457" s="2" t="s">
        <v>267</v>
      </c>
      <c r="G457" s="6"/>
    </row>
    <row r="458" spans="1:11">
      <c r="A458" s="2"/>
      <c r="B458" s="1" t="s">
        <v>442</v>
      </c>
      <c r="C458" s="26">
        <v>101115</v>
      </c>
      <c r="E458" s="6">
        <v>64361.94</v>
      </c>
      <c r="G458" s="6">
        <v>99000</v>
      </c>
      <c r="I458" s="6">
        <v>88220</v>
      </c>
    </row>
    <row r="459" spans="1:11">
      <c r="B459" s="1" t="s">
        <v>444</v>
      </c>
      <c r="C459" s="26">
        <v>101117</v>
      </c>
      <c r="E459" s="6">
        <v>68571</v>
      </c>
      <c r="G459" s="6">
        <v>58000</v>
      </c>
      <c r="I459" s="6">
        <v>58000</v>
      </c>
    </row>
    <row r="460" spans="1:11">
      <c r="B460" s="1" t="s">
        <v>268</v>
      </c>
      <c r="C460" s="25">
        <v>103103</v>
      </c>
      <c r="E460" s="6">
        <v>929719.05</v>
      </c>
      <c r="G460" s="6">
        <v>957840.61</v>
      </c>
      <c r="I460" s="6">
        <v>973295.7</v>
      </c>
    </row>
    <row r="461" spans="1:11">
      <c r="B461" s="1" t="s">
        <v>269</v>
      </c>
      <c r="C461" s="25">
        <v>200026</v>
      </c>
      <c r="E461" s="6">
        <v>20514.310000000001</v>
      </c>
      <c r="G461" s="6">
        <v>1010</v>
      </c>
      <c r="I461" s="6">
        <v>1010</v>
      </c>
    </row>
    <row r="462" spans="1:11" s="28" customFormat="1">
      <c r="B462" s="28" t="s">
        <v>512</v>
      </c>
      <c r="C462" s="29">
        <v>290309</v>
      </c>
      <c r="E462" s="19">
        <v>0</v>
      </c>
      <c r="G462" s="19">
        <v>0</v>
      </c>
      <c r="I462" s="19">
        <v>58515.66</v>
      </c>
    </row>
    <row r="463" spans="1:11">
      <c r="B463" s="1" t="s">
        <v>270</v>
      </c>
      <c r="C463" s="25">
        <v>300202</v>
      </c>
      <c r="E463" s="6">
        <v>2194368.06</v>
      </c>
      <c r="G463" s="6">
        <v>2263847.41</v>
      </c>
      <c r="I463" s="6">
        <v>2345115.96</v>
      </c>
    </row>
    <row r="464" spans="1:11">
      <c r="B464" s="1" t="s">
        <v>271</v>
      </c>
      <c r="C464" s="25">
        <v>320210</v>
      </c>
      <c r="E464" s="6">
        <v>294592.48</v>
      </c>
      <c r="G464" s="6">
        <v>195164.05</v>
      </c>
      <c r="I464" s="6">
        <v>249825.24</v>
      </c>
    </row>
    <row r="465" spans="1:9">
      <c r="B465" s="1" t="s">
        <v>272</v>
      </c>
      <c r="C465" s="25">
        <v>320211</v>
      </c>
      <c r="E465" s="6">
        <v>542572.1</v>
      </c>
      <c r="G465" s="6">
        <v>276088.46999999997</v>
      </c>
      <c r="I465" s="6">
        <v>313125.40000000002</v>
      </c>
    </row>
    <row r="466" spans="1:9">
      <c r="B466" s="1" t="s">
        <v>273</v>
      </c>
      <c r="C466" s="25">
        <v>320402</v>
      </c>
      <c r="E466" s="6">
        <v>247707.08</v>
      </c>
      <c r="G466" s="6">
        <v>264523.09000000003</v>
      </c>
      <c r="I466" s="6">
        <v>274017.86</v>
      </c>
    </row>
    <row r="467" spans="1:9">
      <c r="A467" s="1" t="s">
        <v>352</v>
      </c>
      <c r="E467" s="8">
        <f>SUM(E458:E466)</f>
        <v>4362406.0200000005</v>
      </c>
      <c r="G467" s="8">
        <f>SUM(G458:G466)</f>
        <v>4115473.63</v>
      </c>
      <c r="I467" s="8">
        <f>SUM(I458:I466)</f>
        <v>4361125.8199999994</v>
      </c>
    </row>
    <row r="468" spans="1:9" ht="9" customHeight="1">
      <c r="G468" s="6"/>
    </row>
    <row r="469" spans="1:9">
      <c r="A469" s="2" t="s">
        <v>274</v>
      </c>
      <c r="G469" s="6"/>
    </row>
    <row r="470" spans="1:9">
      <c r="B470" s="1" t="s">
        <v>275</v>
      </c>
      <c r="C470" s="25">
        <v>350103</v>
      </c>
      <c r="E470" s="6">
        <v>718680.38</v>
      </c>
      <c r="G470" s="6">
        <v>709560.83</v>
      </c>
      <c r="I470" s="6">
        <v>793907.8</v>
      </c>
    </row>
    <row r="471" spans="1:9">
      <c r="B471" s="1" t="s">
        <v>276</v>
      </c>
      <c r="C471" s="25">
        <v>350104</v>
      </c>
      <c r="E471" s="6">
        <v>547770.05000000005</v>
      </c>
      <c r="G471" s="6">
        <v>565115.71</v>
      </c>
      <c r="I471" s="6">
        <v>576559.68000000005</v>
      </c>
    </row>
    <row r="472" spans="1:9">
      <c r="B472" s="1" t="s">
        <v>277</v>
      </c>
      <c r="C472" s="25">
        <v>350105</v>
      </c>
      <c r="E472" s="6">
        <v>589299.91</v>
      </c>
      <c r="G472" s="6">
        <v>632438.11</v>
      </c>
      <c r="I472" s="6">
        <v>641823.07999999996</v>
      </c>
    </row>
    <row r="473" spans="1:9">
      <c r="B473" s="1" t="s">
        <v>443</v>
      </c>
      <c r="C473" s="26">
        <v>350106</v>
      </c>
      <c r="E473" s="6">
        <v>33946.230000000003</v>
      </c>
      <c r="G473" s="6">
        <v>40000</v>
      </c>
      <c r="I473" s="6">
        <v>40000</v>
      </c>
    </row>
    <row r="474" spans="1:9">
      <c r="B474" s="1" t="s">
        <v>493</v>
      </c>
      <c r="C474" s="25">
        <v>350108</v>
      </c>
      <c r="E474" s="6">
        <v>80030.19</v>
      </c>
      <c r="G474" s="6">
        <v>87495.06</v>
      </c>
      <c r="I474" s="6">
        <v>88745.65</v>
      </c>
    </row>
    <row r="475" spans="1:9">
      <c r="B475" s="1" t="s">
        <v>278</v>
      </c>
      <c r="C475" s="25">
        <v>350110</v>
      </c>
      <c r="E475" s="6">
        <v>372044.67</v>
      </c>
      <c r="G475" s="6">
        <v>374536.5</v>
      </c>
      <c r="I475" s="6">
        <v>393165.57</v>
      </c>
    </row>
    <row r="476" spans="1:9">
      <c r="B476" s="1" t="s">
        <v>490</v>
      </c>
      <c r="C476" s="25">
        <v>380101</v>
      </c>
      <c r="E476" s="6">
        <v>839935.48</v>
      </c>
      <c r="G476" s="6">
        <v>952859.44</v>
      </c>
      <c r="I476" s="6">
        <v>962053.48</v>
      </c>
    </row>
    <row r="477" spans="1:9">
      <c r="B477" s="1" t="s">
        <v>491</v>
      </c>
      <c r="C477" s="25">
        <v>380202</v>
      </c>
      <c r="E477" s="6">
        <v>254684.73</v>
      </c>
      <c r="G477" s="6">
        <v>250000</v>
      </c>
      <c r="I477" s="6">
        <v>250000</v>
      </c>
    </row>
    <row r="478" spans="1:9">
      <c r="B478" s="1" t="s">
        <v>492</v>
      </c>
      <c r="C478" s="25">
        <v>380203</v>
      </c>
      <c r="E478" s="6">
        <v>347640.26</v>
      </c>
      <c r="G478" s="6">
        <v>340424.55</v>
      </c>
      <c r="I478" s="6">
        <v>411662.38</v>
      </c>
    </row>
    <row r="479" spans="1:9">
      <c r="B479" s="1" t="s">
        <v>286</v>
      </c>
      <c r="C479" s="25">
        <v>380207</v>
      </c>
      <c r="E479" s="6">
        <v>23358.51</v>
      </c>
      <c r="G479" s="6">
        <v>25008.19</v>
      </c>
      <c r="I479" s="6">
        <v>26601.13</v>
      </c>
    </row>
    <row r="480" spans="1:9">
      <c r="A480" s="1" t="s">
        <v>353</v>
      </c>
      <c r="E480" s="8">
        <f>SUM(E470:E479)</f>
        <v>3807390.41</v>
      </c>
      <c r="G480" s="8">
        <f>SUM(G470:G479)</f>
        <v>3977438.3899999997</v>
      </c>
      <c r="I480" s="8">
        <f>SUM(I470:I479)</f>
        <v>4184518.7699999996</v>
      </c>
    </row>
    <row r="481" spans="1:11" ht="9" customHeight="1">
      <c r="G481" s="6"/>
    </row>
    <row r="482" spans="1:11">
      <c r="A482" s="2" t="s">
        <v>279</v>
      </c>
      <c r="G482" s="6"/>
    </row>
    <row r="483" spans="1:11">
      <c r="B483" s="1" t="s">
        <v>253</v>
      </c>
      <c r="C483" s="25">
        <v>290105</v>
      </c>
      <c r="E483" s="6">
        <v>626527.75</v>
      </c>
      <c r="G483" s="6">
        <v>462989</v>
      </c>
      <c r="I483" s="6">
        <v>359442</v>
      </c>
    </row>
    <row r="484" spans="1:11">
      <c r="B484" s="1" t="s">
        <v>280</v>
      </c>
      <c r="C484" s="25">
        <v>290501</v>
      </c>
      <c r="E484" s="6">
        <v>3353916.97</v>
      </c>
      <c r="G484" s="6">
        <v>2976861.86</v>
      </c>
      <c r="I484" s="6">
        <v>3074402.91</v>
      </c>
    </row>
    <row r="485" spans="1:11">
      <c r="A485" s="1" t="s">
        <v>453</v>
      </c>
      <c r="E485" s="8">
        <f>SUM(E483:E484)</f>
        <v>3980444.72</v>
      </c>
      <c r="G485" s="8">
        <f>SUM(G483:G484)</f>
        <v>3439850.86</v>
      </c>
      <c r="I485" s="8">
        <f>SUM(I483:I484)</f>
        <v>3433844.91</v>
      </c>
    </row>
    <row r="486" spans="1:11" ht="9" customHeight="1">
      <c r="G486" s="6"/>
    </row>
    <row r="487" spans="1:11">
      <c r="A487" s="2" t="s">
        <v>281</v>
      </c>
      <c r="G487" s="6"/>
    </row>
    <row r="488" spans="1:11">
      <c r="A488" s="2"/>
      <c r="B488" s="1" t="s">
        <v>247</v>
      </c>
      <c r="C488" s="25">
        <v>100600</v>
      </c>
      <c r="E488" s="6">
        <v>4894.46</v>
      </c>
      <c r="G488" s="6">
        <v>3668</v>
      </c>
      <c r="I488" s="6">
        <v>3668</v>
      </c>
    </row>
    <row r="489" spans="1:11">
      <c r="B489" s="1" t="s">
        <v>282</v>
      </c>
      <c r="C489" s="25">
        <v>101103</v>
      </c>
      <c r="E489" s="6">
        <v>0</v>
      </c>
      <c r="G489" s="6">
        <f>376773.3+873000+210000</f>
        <v>1459773.3</v>
      </c>
      <c r="I489" s="6">
        <v>1397934.3</v>
      </c>
    </row>
    <row r="490" spans="1:11">
      <c r="B490" s="1" t="s">
        <v>283</v>
      </c>
      <c r="C490" s="25">
        <v>101104</v>
      </c>
      <c r="E490" s="6">
        <v>1529158.76</v>
      </c>
      <c r="G490" s="6">
        <v>1435846.96</v>
      </c>
      <c r="I490" s="6">
        <v>1454846.96</v>
      </c>
    </row>
    <row r="491" spans="1:11">
      <c r="B491" s="1" t="s">
        <v>482</v>
      </c>
      <c r="C491" s="25">
        <v>103109</v>
      </c>
      <c r="E491" s="6">
        <v>2299471.1800000002</v>
      </c>
      <c r="G491" s="6">
        <v>2100136.0299999998</v>
      </c>
      <c r="I491" s="6">
        <v>2470553.5299999998</v>
      </c>
    </row>
    <row r="492" spans="1:11">
      <c r="B492" s="1" t="s">
        <v>250</v>
      </c>
      <c r="C492" s="25">
        <v>200027</v>
      </c>
      <c r="E492" s="6">
        <v>3526.72</v>
      </c>
      <c r="G492" s="6">
        <v>3617.09</v>
      </c>
      <c r="I492" s="6">
        <v>3617.09</v>
      </c>
    </row>
    <row r="493" spans="1:11">
      <c r="B493" s="1" t="s">
        <v>285</v>
      </c>
      <c r="C493" s="25">
        <v>200028</v>
      </c>
      <c r="E493" s="6">
        <v>0</v>
      </c>
      <c r="G493" s="6">
        <v>303</v>
      </c>
      <c r="I493" s="6">
        <v>303</v>
      </c>
    </row>
    <row r="494" spans="1:11">
      <c r="A494" s="1" t="s">
        <v>354</v>
      </c>
      <c r="E494" s="8">
        <f>SUM(E488:E493)</f>
        <v>3837051.1200000006</v>
      </c>
      <c r="G494" s="8">
        <f>SUM(G488:G493)</f>
        <v>5003344.379999999</v>
      </c>
      <c r="I494" s="8">
        <f>SUM(I488:I493)</f>
        <v>5330922.879999999</v>
      </c>
    </row>
    <row r="495" spans="1:11" s="2" customFormat="1">
      <c r="A495" s="2" t="s">
        <v>378</v>
      </c>
      <c r="E495" s="7">
        <f>+E494+E485+E480+E455+E447+E440+E467</f>
        <v>24449059.249999996</v>
      </c>
      <c r="G495" s="7">
        <f>+G494+G485+G480+G455+G447+G440+G467</f>
        <v>40487597.050000004</v>
      </c>
      <c r="I495" s="7">
        <f>+I494+I485+I480+I455+I447+I440+I467</f>
        <v>44932455.889999993</v>
      </c>
      <c r="K495" s="1"/>
    </row>
    <row r="496" spans="1:11" s="2" customFormat="1" ht="9" customHeight="1">
      <c r="E496" s="7"/>
      <c r="G496" s="7"/>
      <c r="I496" s="7"/>
      <c r="K496" s="1"/>
    </row>
    <row r="497" spans="1:11" s="2" customFormat="1" ht="9" customHeight="1">
      <c r="E497" s="7"/>
      <c r="G497" s="7"/>
      <c r="I497" s="7"/>
      <c r="K497" s="1"/>
    </row>
    <row r="498" spans="1:11">
      <c r="A498" s="2" t="s">
        <v>379</v>
      </c>
      <c r="G498" s="6"/>
    </row>
    <row r="499" spans="1:11">
      <c r="A499" s="2"/>
      <c r="B499" s="1" t="s">
        <v>101</v>
      </c>
      <c r="C499" s="25">
        <v>101105</v>
      </c>
      <c r="E499" s="6">
        <v>148966.18</v>
      </c>
      <c r="G499" s="6">
        <v>411300</v>
      </c>
      <c r="I499" s="6">
        <v>411300</v>
      </c>
    </row>
    <row r="500" spans="1:11">
      <c r="B500" s="1" t="s">
        <v>287</v>
      </c>
      <c r="C500" s="25">
        <v>101106</v>
      </c>
      <c r="E500" s="6">
        <v>0</v>
      </c>
      <c r="G500" s="6">
        <v>1469635</v>
      </c>
      <c r="I500" s="6">
        <v>1774525.15</v>
      </c>
    </row>
    <row r="501" spans="1:11">
      <c r="B501" s="1" t="s">
        <v>288</v>
      </c>
      <c r="C501" s="25">
        <v>101107</v>
      </c>
      <c r="E501" s="6">
        <v>530931.65</v>
      </c>
      <c r="G501" s="6">
        <v>323000</v>
      </c>
      <c r="I501" s="6">
        <v>323000</v>
      </c>
    </row>
    <row r="502" spans="1:11">
      <c r="B502" s="1" t="s">
        <v>289</v>
      </c>
      <c r="C502" s="25">
        <v>101113</v>
      </c>
      <c r="E502" s="6">
        <v>0</v>
      </c>
      <c r="G502" s="6">
        <v>1857559</v>
      </c>
      <c r="I502" s="6">
        <v>1857559</v>
      </c>
    </row>
    <row r="503" spans="1:11">
      <c r="B503" s="1" t="s">
        <v>500</v>
      </c>
      <c r="C503" s="25">
        <v>105001</v>
      </c>
      <c r="E503" s="6">
        <v>0</v>
      </c>
      <c r="G503" s="6">
        <v>646000</v>
      </c>
      <c r="I503" s="6">
        <v>646000</v>
      </c>
    </row>
    <row r="504" spans="1:11" s="28" customFormat="1">
      <c r="B504" s="28" t="s">
        <v>513</v>
      </c>
      <c r="C504" s="29">
        <v>220704</v>
      </c>
      <c r="E504" s="19">
        <v>0</v>
      </c>
      <c r="G504" s="19">
        <v>0</v>
      </c>
      <c r="I504" s="19">
        <v>20000</v>
      </c>
    </row>
    <row r="505" spans="1:11" s="28" customFormat="1">
      <c r="B505" s="28" t="s">
        <v>514</v>
      </c>
      <c r="C505" s="29">
        <v>220802</v>
      </c>
      <c r="E505" s="19">
        <v>0</v>
      </c>
      <c r="G505" s="19">
        <v>0</v>
      </c>
      <c r="I505" s="19">
        <v>151283</v>
      </c>
    </row>
    <row r="506" spans="1:11">
      <c r="B506" s="1" t="s">
        <v>290</v>
      </c>
      <c r="C506" s="25">
        <v>260211</v>
      </c>
      <c r="E506" s="6">
        <v>103131.92</v>
      </c>
      <c r="G506" s="6">
        <v>208888</v>
      </c>
      <c r="I506" s="6">
        <v>208888</v>
      </c>
    </row>
    <row r="507" spans="1:11">
      <c r="B507" s="1" t="s">
        <v>291</v>
      </c>
      <c r="C507" s="25">
        <v>290302</v>
      </c>
      <c r="E507" s="6">
        <v>1357157.59</v>
      </c>
      <c r="G507" s="6">
        <v>966437.71</v>
      </c>
      <c r="I507" s="6">
        <v>1083839.83</v>
      </c>
    </row>
    <row r="508" spans="1:11">
      <c r="B508" s="1" t="s">
        <v>534</v>
      </c>
      <c r="C508" s="25">
        <v>290303</v>
      </c>
      <c r="E508" s="6">
        <v>22774.9</v>
      </c>
      <c r="G508" s="6">
        <v>30000</v>
      </c>
      <c r="I508" s="6">
        <v>0</v>
      </c>
    </row>
    <row r="509" spans="1:11">
      <c r="B509" s="1" t="s">
        <v>535</v>
      </c>
      <c r="C509" s="25">
        <v>290304</v>
      </c>
      <c r="E509" s="6">
        <v>-120966.3</v>
      </c>
      <c r="G509" s="6">
        <v>179762.58</v>
      </c>
      <c r="I509" s="6">
        <v>202406.98</v>
      </c>
    </row>
    <row r="510" spans="1:11">
      <c r="B510" s="1" t="s">
        <v>536</v>
      </c>
      <c r="C510" s="25">
        <v>290306</v>
      </c>
      <c r="E510" s="6">
        <v>89082.559999999998</v>
      </c>
      <c r="G510" s="6">
        <v>181922.07</v>
      </c>
      <c r="I510" s="6">
        <v>108707.5</v>
      </c>
    </row>
    <row r="511" spans="1:11" s="28" customFormat="1">
      <c r="B511" s="28" t="s">
        <v>537</v>
      </c>
      <c r="C511" s="29">
        <v>290308</v>
      </c>
      <c r="E511" s="19">
        <v>16183.54</v>
      </c>
      <c r="G511" s="19">
        <v>30000</v>
      </c>
      <c r="I511" s="19">
        <v>78904.179999999993</v>
      </c>
    </row>
    <row r="512" spans="1:11">
      <c r="B512" s="1" t="s">
        <v>452</v>
      </c>
      <c r="C512" s="25">
        <v>300203</v>
      </c>
      <c r="E512" s="6">
        <v>707053.48</v>
      </c>
      <c r="G512" s="6">
        <v>842308.09</v>
      </c>
      <c r="I512" s="6">
        <v>865999.02</v>
      </c>
    </row>
    <row r="513" spans="1:11">
      <c r="B513" s="1" t="s">
        <v>292</v>
      </c>
      <c r="C513" s="25">
        <v>300205</v>
      </c>
      <c r="E513" s="6">
        <v>913089.48</v>
      </c>
      <c r="G513" s="6">
        <v>1370918.08</v>
      </c>
      <c r="I513" s="6">
        <v>1530553.24</v>
      </c>
    </row>
    <row r="514" spans="1:11">
      <c r="B514" s="1" t="s">
        <v>293</v>
      </c>
      <c r="C514" s="25">
        <v>320201</v>
      </c>
      <c r="E514" s="6">
        <v>812647.46</v>
      </c>
      <c r="G514" s="6">
        <v>886810.1</v>
      </c>
      <c r="I514" s="6">
        <v>879937.75</v>
      </c>
    </row>
    <row r="515" spans="1:11">
      <c r="B515" s="1" t="s">
        <v>294</v>
      </c>
      <c r="C515" s="25">
        <v>320202</v>
      </c>
      <c r="E515" s="6">
        <v>669600.04</v>
      </c>
      <c r="G515" s="6">
        <v>712913.18</v>
      </c>
      <c r="I515" s="6">
        <v>819494.2</v>
      </c>
    </row>
    <row r="516" spans="1:11">
      <c r="B516" s="1" t="s">
        <v>295</v>
      </c>
      <c r="C516" s="25">
        <v>320203</v>
      </c>
      <c r="E516" s="6">
        <v>3512600.09</v>
      </c>
      <c r="G516" s="6">
        <v>4039564.51</v>
      </c>
      <c r="I516" s="6">
        <v>4582648</v>
      </c>
    </row>
    <row r="517" spans="1:11">
      <c r="B517" s="1" t="s">
        <v>296</v>
      </c>
      <c r="C517" s="25">
        <v>320204</v>
      </c>
      <c r="E517" s="6">
        <v>1941344.9</v>
      </c>
      <c r="G517" s="6">
        <v>1870224.5</v>
      </c>
      <c r="I517" s="6">
        <v>2093266.05</v>
      </c>
    </row>
    <row r="518" spans="1:11">
      <c r="B518" s="1" t="s">
        <v>297</v>
      </c>
      <c r="C518" s="25">
        <v>320205</v>
      </c>
      <c r="E518" s="6">
        <v>6329394.4100000001</v>
      </c>
      <c r="G518" s="6">
        <v>8196805</v>
      </c>
      <c r="I518" s="6">
        <v>8196805</v>
      </c>
    </row>
    <row r="519" spans="1:11">
      <c r="B519" s="1" t="s">
        <v>298</v>
      </c>
      <c r="C519" s="25">
        <v>320206</v>
      </c>
      <c r="E519" s="6">
        <v>1547055.96</v>
      </c>
      <c r="G519" s="6">
        <v>1323644.8999999999</v>
      </c>
      <c r="I519" s="6">
        <v>1436368.63</v>
      </c>
    </row>
    <row r="520" spans="1:11">
      <c r="B520" s="1" t="s">
        <v>299</v>
      </c>
      <c r="C520" s="25">
        <v>320207</v>
      </c>
      <c r="E520" s="6">
        <v>132186.29999999999</v>
      </c>
      <c r="G520" s="6">
        <v>167451</v>
      </c>
      <c r="I520" s="6">
        <v>230318</v>
      </c>
    </row>
    <row r="521" spans="1:11">
      <c r="B521" s="1" t="s">
        <v>300</v>
      </c>
      <c r="C521" s="25">
        <v>320208</v>
      </c>
      <c r="E521" s="6">
        <v>2996228.97</v>
      </c>
      <c r="G521" s="6">
        <v>3184212.47</v>
      </c>
      <c r="I521" s="6">
        <v>3492664.27</v>
      </c>
    </row>
    <row r="522" spans="1:11">
      <c r="B522" s="28" t="s">
        <v>499</v>
      </c>
      <c r="C522" s="25">
        <v>320212</v>
      </c>
      <c r="E522" s="6">
        <v>891188.27</v>
      </c>
      <c r="G522" s="6">
        <v>700866.32</v>
      </c>
      <c r="I522" s="6">
        <v>706589.32</v>
      </c>
    </row>
    <row r="523" spans="1:11">
      <c r="B523" s="1" t="s">
        <v>301</v>
      </c>
      <c r="C523" s="25">
        <v>320302</v>
      </c>
      <c r="E523" s="6">
        <v>902022.3</v>
      </c>
      <c r="G523" s="6">
        <v>750407.96</v>
      </c>
      <c r="I523" s="6">
        <v>812056.71</v>
      </c>
    </row>
    <row r="524" spans="1:11" s="2" customFormat="1">
      <c r="A524" s="2" t="s">
        <v>380</v>
      </c>
      <c r="E524" s="9">
        <f>SUM(E499:E523)</f>
        <v>23501673.699999999</v>
      </c>
      <c r="G524" s="9">
        <f>SUM(G499:G523)</f>
        <v>30350630.469999999</v>
      </c>
      <c r="I524" s="9">
        <f>SUM(I499:I523)</f>
        <v>32513113.829999998</v>
      </c>
      <c r="K524" s="1"/>
    </row>
    <row r="525" spans="1:11" ht="9" customHeight="1">
      <c r="E525" s="1"/>
      <c r="G525" s="6"/>
    </row>
    <row r="526" spans="1:11" ht="9" customHeight="1">
      <c r="G526" s="6"/>
    </row>
    <row r="527" spans="1:11">
      <c r="A527" s="2" t="s">
        <v>381</v>
      </c>
      <c r="G527" s="6"/>
    </row>
    <row r="528" spans="1:11">
      <c r="A528" s="2" t="s">
        <v>302</v>
      </c>
      <c r="G528" s="6"/>
    </row>
    <row r="529" spans="1:9">
      <c r="B529" s="1" t="s">
        <v>405</v>
      </c>
      <c r="C529" s="25">
        <v>102002</v>
      </c>
      <c r="E529" s="6">
        <v>2334290.12</v>
      </c>
      <c r="G529" s="6">
        <v>2412428</v>
      </c>
      <c r="I529" s="6">
        <v>2635428</v>
      </c>
    </row>
    <row r="530" spans="1:9">
      <c r="B530" s="1" t="s">
        <v>303</v>
      </c>
      <c r="C530" s="25">
        <v>210202</v>
      </c>
      <c r="E530" s="6">
        <v>9325260.4700000007</v>
      </c>
      <c r="G530" s="6">
        <v>9652848</v>
      </c>
      <c r="I530" s="6">
        <v>10572641</v>
      </c>
    </row>
    <row r="531" spans="1:9">
      <c r="B531" s="1" t="s">
        <v>446</v>
      </c>
      <c r="C531" s="26">
        <v>210205</v>
      </c>
      <c r="E531" s="6">
        <v>1487413.8</v>
      </c>
      <c r="G531" s="6">
        <v>1527369</v>
      </c>
      <c r="I531" s="6">
        <v>1630559</v>
      </c>
    </row>
    <row r="532" spans="1:9">
      <c r="A532" s="1" t="s">
        <v>355</v>
      </c>
      <c r="E532" s="8">
        <f>SUM(E529:E531)</f>
        <v>13146964.390000001</v>
      </c>
      <c r="G532" s="8">
        <f>SUM(G529:G531)</f>
        <v>13592645</v>
      </c>
      <c r="I532" s="8">
        <f>SUM(I529:I531)</f>
        <v>14838628</v>
      </c>
    </row>
    <row r="533" spans="1:9" ht="9" customHeight="1">
      <c r="G533" s="6"/>
    </row>
    <row r="534" spans="1:9">
      <c r="A534" s="2" t="s">
        <v>304</v>
      </c>
      <c r="G534" s="6"/>
    </row>
    <row r="535" spans="1:9">
      <c r="B535" s="1" t="s">
        <v>483</v>
      </c>
      <c r="C535" s="25">
        <v>220901</v>
      </c>
      <c r="E535" s="6">
        <v>2832414.96</v>
      </c>
      <c r="G535" s="6">
        <v>2440000</v>
      </c>
      <c r="I535" s="6">
        <v>2560000</v>
      </c>
    </row>
    <row r="536" spans="1:9" ht="9" customHeight="1">
      <c r="G536" s="6"/>
    </row>
    <row r="537" spans="1:9">
      <c r="A537" s="2" t="s">
        <v>305</v>
      </c>
      <c r="G537" s="6"/>
    </row>
    <row r="538" spans="1:9">
      <c r="B538" s="1" t="s">
        <v>484</v>
      </c>
      <c r="C538" s="25">
        <v>500018</v>
      </c>
      <c r="E538" s="6">
        <v>0</v>
      </c>
      <c r="G538" s="6">
        <v>400000</v>
      </c>
      <c r="I538" s="6">
        <v>400000</v>
      </c>
    </row>
    <row r="539" spans="1:9">
      <c r="B539" s="1" t="s">
        <v>474</v>
      </c>
      <c r="C539" s="26">
        <v>501102</v>
      </c>
      <c r="E539" s="6">
        <v>56566.01</v>
      </c>
      <c r="G539" s="6">
        <v>68400</v>
      </c>
      <c r="I539" s="6">
        <v>68400</v>
      </c>
    </row>
    <row r="540" spans="1:9">
      <c r="B540" s="1" t="s">
        <v>306</v>
      </c>
      <c r="C540" s="25">
        <v>501103</v>
      </c>
      <c r="E540" s="6">
        <v>37392.75</v>
      </c>
      <c r="G540" s="6">
        <v>50000</v>
      </c>
      <c r="I540" s="6">
        <v>50000</v>
      </c>
    </row>
    <row r="541" spans="1:9">
      <c r="B541" s="1" t="s">
        <v>516</v>
      </c>
      <c r="C541" s="26">
        <v>501138</v>
      </c>
      <c r="E541" s="6">
        <v>349768</v>
      </c>
      <c r="G541" s="6">
        <v>365000</v>
      </c>
      <c r="I541" s="6">
        <v>500000</v>
      </c>
    </row>
    <row r="542" spans="1:9">
      <c r="B542" s="1" t="s">
        <v>517</v>
      </c>
      <c r="C542" s="26">
        <v>501139</v>
      </c>
      <c r="E542" s="6">
        <v>850418</v>
      </c>
      <c r="G542" s="6">
        <v>810000</v>
      </c>
      <c r="I542" s="6">
        <v>1240000</v>
      </c>
    </row>
    <row r="543" spans="1:9">
      <c r="B543" s="1" t="s">
        <v>518</v>
      </c>
      <c r="C543" s="26">
        <v>501151</v>
      </c>
      <c r="E543" s="6">
        <v>471810</v>
      </c>
      <c r="G543" s="6">
        <v>530000</v>
      </c>
      <c r="I543" s="6">
        <v>488000</v>
      </c>
    </row>
    <row r="544" spans="1:9">
      <c r="B544" s="1" t="s">
        <v>519</v>
      </c>
      <c r="C544" s="26">
        <v>501161</v>
      </c>
      <c r="E544" s="6">
        <v>19615872</v>
      </c>
      <c r="G544" s="6">
        <v>22150000</v>
      </c>
      <c r="I544" s="6">
        <v>38000000</v>
      </c>
    </row>
    <row r="545" spans="1:11">
      <c r="B545" s="1" t="s">
        <v>307</v>
      </c>
      <c r="C545" s="25">
        <v>502101</v>
      </c>
      <c r="E545" s="6">
        <v>9921545</v>
      </c>
      <c r="G545" s="6">
        <v>10201000</v>
      </c>
      <c r="I545" s="6">
        <v>10500000</v>
      </c>
    </row>
    <row r="546" spans="1:11">
      <c r="B546" s="1" t="s">
        <v>308</v>
      </c>
      <c r="C546" s="25">
        <v>502102</v>
      </c>
      <c r="E546" s="6">
        <v>341639</v>
      </c>
      <c r="G546" s="6">
        <v>340000</v>
      </c>
      <c r="I546" s="6">
        <v>20000</v>
      </c>
    </row>
    <row r="547" spans="1:11">
      <c r="B547" s="1" t="s">
        <v>406</v>
      </c>
      <c r="C547" s="25">
        <v>502103</v>
      </c>
      <c r="E547" s="6">
        <v>69058</v>
      </c>
      <c r="G547" s="6">
        <v>49000</v>
      </c>
      <c r="I547" s="6">
        <v>30000</v>
      </c>
    </row>
    <row r="548" spans="1:11">
      <c r="B548" s="1" t="s">
        <v>309</v>
      </c>
      <c r="C548" s="25">
        <v>502104</v>
      </c>
      <c r="E548" s="6">
        <v>5940974</v>
      </c>
      <c r="G548" s="6">
        <v>6186000</v>
      </c>
      <c r="I548" s="6">
        <v>5185000</v>
      </c>
    </row>
    <row r="549" spans="1:11">
      <c r="A549" s="1" t="s">
        <v>356</v>
      </c>
      <c r="E549" s="8">
        <f>SUM(E538:E548)</f>
        <v>37655042.760000005</v>
      </c>
      <c r="G549" s="8">
        <f>SUM(G538:G548)</f>
        <v>41149400</v>
      </c>
      <c r="I549" s="8">
        <f>SUM(I538:I548)</f>
        <v>56481400</v>
      </c>
    </row>
    <row r="550" spans="1:11" s="2" customFormat="1">
      <c r="A550" s="2" t="s">
        <v>382</v>
      </c>
      <c r="E550" s="9">
        <f>+E549+E535+E532</f>
        <v>53634422.110000007</v>
      </c>
      <c r="G550" s="9">
        <f>+G549+G535+G532</f>
        <v>57182045</v>
      </c>
      <c r="I550" s="9">
        <f>+I549+I535+I532</f>
        <v>73880028</v>
      </c>
      <c r="K550" s="1"/>
    </row>
    <row r="551" spans="1:11" s="2" customFormat="1" ht="9" customHeight="1">
      <c r="E551" s="9"/>
      <c r="G551" s="9"/>
      <c r="I551" s="9"/>
      <c r="K551" s="1"/>
    </row>
    <row r="552" spans="1:11" s="2" customFormat="1" ht="9" customHeight="1">
      <c r="E552" s="9"/>
      <c r="G552" s="9"/>
      <c r="I552" s="9"/>
      <c r="K552" s="1"/>
    </row>
    <row r="553" spans="1:11" s="2" customFormat="1">
      <c r="A553" s="2" t="s">
        <v>383</v>
      </c>
      <c r="E553" s="7"/>
      <c r="G553" s="7"/>
      <c r="I553" s="7"/>
      <c r="K553" s="1"/>
    </row>
    <row r="554" spans="1:11">
      <c r="B554" s="1" t="s">
        <v>407</v>
      </c>
      <c r="C554" s="25">
        <v>103116</v>
      </c>
      <c r="E554" s="6">
        <v>0</v>
      </c>
      <c r="G554" s="6">
        <v>2108420</v>
      </c>
      <c r="I554" s="6">
        <v>552587</v>
      </c>
    </row>
    <row r="555" spans="1:11">
      <c r="B555" s="1" t="s">
        <v>310</v>
      </c>
      <c r="C555" s="25">
        <v>103117</v>
      </c>
      <c r="E555" s="6">
        <v>0</v>
      </c>
      <c r="G555" s="6">
        <v>17343</v>
      </c>
      <c r="I555" s="6">
        <v>17343</v>
      </c>
    </row>
    <row r="556" spans="1:11">
      <c r="B556" s="1" t="s">
        <v>311</v>
      </c>
      <c r="C556" s="25">
        <v>103121</v>
      </c>
      <c r="E556" s="6">
        <v>0</v>
      </c>
      <c r="G556" s="6">
        <v>10074460</v>
      </c>
      <c r="I556" s="6">
        <v>10074460</v>
      </c>
    </row>
    <row r="557" spans="1:11" s="2" customFormat="1">
      <c r="A557" s="2" t="s">
        <v>384</v>
      </c>
      <c r="E557" s="9">
        <f>SUM(E554:E556)</f>
        <v>0</v>
      </c>
      <c r="G557" s="9">
        <f>SUM(G554:G556)</f>
        <v>12200223</v>
      </c>
      <c r="I557" s="9">
        <f>SUM(I554:I556)</f>
        <v>10644390</v>
      </c>
      <c r="K557" s="1"/>
    </row>
    <row r="558" spans="1:11" ht="9" customHeight="1">
      <c r="E558" s="8"/>
      <c r="G558" s="8"/>
      <c r="I558" s="8"/>
    </row>
    <row r="559" spans="1:11" ht="9" customHeight="1">
      <c r="G559" s="6"/>
    </row>
    <row r="560" spans="1:11" s="2" customFormat="1">
      <c r="A560" s="2" t="s">
        <v>357</v>
      </c>
      <c r="E560" s="9">
        <f>+E557+E550+E524+E495+E412+E321+E258+E248+E207+E173</f>
        <v>247297878.49000001</v>
      </c>
      <c r="G560" s="9">
        <f>+G557+G550+G524+G495+G412+G321+G258+G248+G207+G173</f>
        <v>330428300</v>
      </c>
      <c r="I560" s="9">
        <f>+I557+I550+I524+I495+I412+I321+I258+I248+I207+I173</f>
        <v>358685000</v>
      </c>
      <c r="K560" s="1"/>
    </row>
    <row r="561" spans="1:11" s="2" customFormat="1" ht="9" customHeight="1">
      <c r="E561" s="9"/>
      <c r="G561" s="9"/>
      <c r="I561" s="9"/>
      <c r="K561" s="1"/>
    </row>
    <row r="562" spans="1:11" s="2" customFormat="1" ht="9" customHeight="1">
      <c r="E562" s="9"/>
      <c r="G562" s="9"/>
      <c r="I562" s="9"/>
      <c r="K562" s="1"/>
    </row>
    <row r="563" spans="1:11" ht="9" customHeight="1">
      <c r="E563" s="7"/>
      <c r="F563" s="2"/>
      <c r="G563" s="7"/>
      <c r="H563" s="2"/>
      <c r="I563" s="7"/>
    </row>
    <row r="564" spans="1:11" s="2" customFormat="1">
      <c r="A564" s="2" t="s">
        <v>358</v>
      </c>
      <c r="E564" s="7"/>
      <c r="G564" s="7"/>
      <c r="I564" s="7"/>
      <c r="K564" s="1"/>
    </row>
    <row r="565" spans="1:11">
      <c r="A565" s="2" t="s">
        <v>312</v>
      </c>
      <c r="G565" s="6"/>
    </row>
    <row r="566" spans="1:11">
      <c r="B566" s="1" t="s">
        <v>315</v>
      </c>
      <c r="C566" s="25">
        <v>320102</v>
      </c>
      <c r="E566" s="6">
        <v>1007.4</v>
      </c>
      <c r="G566" s="6">
        <v>25000</v>
      </c>
      <c r="I566" s="6">
        <v>31689.68</v>
      </c>
    </row>
    <row r="567" spans="1:11">
      <c r="B567" s="1" t="s">
        <v>447</v>
      </c>
      <c r="C567" s="26">
        <v>320106</v>
      </c>
      <c r="E567" s="6">
        <v>43328.959999999999</v>
      </c>
      <c r="G567" s="6">
        <v>12000</v>
      </c>
      <c r="I567" s="6">
        <v>30000</v>
      </c>
    </row>
    <row r="568" spans="1:11">
      <c r="B568" s="1" t="s">
        <v>467</v>
      </c>
      <c r="C568" s="26">
        <v>320401</v>
      </c>
      <c r="E568" s="6">
        <v>205567.58</v>
      </c>
      <c r="G568" s="6">
        <v>173915.6</v>
      </c>
      <c r="I568" s="6">
        <v>194597.19</v>
      </c>
    </row>
    <row r="569" spans="1:11">
      <c r="B569" s="1" t="s">
        <v>316</v>
      </c>
      <c r="C569" s="25">
        <v>320404</v>
      </c>
      <c r="E569" s="6">
        <v>654874.18999999994</v>
      </c>
      <c r="G569" s="6">
        <v>1861300.19</v>
      </c>
      <c r="I569" s="6">
        <v>1845014.29</v>
      </c>
    </row>
    <row r="570" spans="1:11">
      <c r="B570" s="1" t="s">
        <v>448</v>
      </c>
      <c r="C570" s="26">
        <v>320405</v>
      </c>
      <c r="E570" s="6">
        <v>15061.02</v>
      </c>
      <c r="G570" s="6">
        <v>1003.2</v>
      </c>
      <c r="I570" s="6">
        <v>1003.2</v>
      </c>
    </row>
    <row r="571" spans="1:11">
      <c r="B571" s="1" t="s">
        <v>449</v>
      </c>
      <c r="C571" s="25">
        <v>320406</v>
      </c>
      <c r="E571" s="6">
        <v>310830</v>
      </c>
      <c r="G571" s="6">
        <v>314181.01</v>
      </c>
      <c r="I571" s="6">
        <v>316533</v>
      </c>
    </row>
    <row r="572" spans="1:11">
      <c r="B572" s="1" t="s">
        <v>468</v>
      </c>
      <c r="C572" s="26">
        <v>320409</v>
      </c>
      <c r="E572" s="6">
        <v>400000</v>
      </c>
      <c r="G572" s="6">
        <v>400000</v>
      </c>
      <c r="I572" s="6">
        <v>400000</v>
      </c>
    </row>
    <row r="573" spans="1:11">
      <c r="A573" s="1" t="s">
        <v>359</v>
      </c>
      <c r="E573" s="8">
        <f>SUM(E566:E572)</f>
        <v>1630669.15</v>
      </c>
      <c r="G573" s="8">
        <f>SUM(G566:G572)</f>
        <v>2787400</v>
      </c>
      <c r="I573" s="8">
        <f>SUM(I566:I572)</f>
        <v>2818837.3600000003</v>
      </c>
    </row>
    <row r="574" spans="1:11" ht="9" customHeight="1">
      <c r="E574" s="8"/>
      <c r="G574" s="8"/>
      <c r="I574" s="8"/>
    </row>
    <row r="575" spans="1:11">
      <c r="A575" s="2" t="s">
        <v>317</v>
      </c>
      <c r="G575" s="6"/>
    </row>
    <row r="576" spans="1:11">
      <c r="B576" s="1" t="s">
        <v>318</v>
      </c>
      <c r="C576" s="25">
        <v>290208</v>
      </c>
      <c r="E576" s="6">
        <v>226939.64</v>
      </c>
      <c r="G576" s="6">
        <v>268288</v>
      </c>
      <c r="I576" s="6">
        <v>272079.14</v>
      </c>
    </row>
    <row r="577" spans="1:11">
      <c r="B577" s="1" t="s">
        <v>319</v>
      </c>
      <c r="C577" s="25">
        <v>290305</v>
      </c>
      <c r="E577" s="6">
        <v>309446.17</v>
      </c>
      <c r="G577" s="6">
        <v>324000</v>
      </c>
      <c r="I577" s="6">
        <v>325753.63</v>
      </c>
    </row>
    <row r="578" spans="1:11">
      <c r="B578" s="1" t="s">
        <v>320</v>
      </c>
      <c r="C578" s="25">
        <v>310504</v>
      </c>
      <c r="E578" s="6">
        <v>4190306.35</v>
      </c>
      <c r="G578" s="6">
        <f>4766966+38</f>
        <v>4767004</v>
      </c>
      <c r="I578" s="6">
        <v>4486872.2</v>
      </c>
      <c r="K578" s="1" t="s">
        <v>539</v>
      </c>
    </row>
    <row r="579" spans="1:11">
      <c r="B579" s="1" t="s">
        <v>321</v>
      </c>
      <c r="C579" s="25">
        <v>310505</v>
      </c>
      <c r="E579" s="6">
        <v>3530761.61</v>
      </c>
      <c r="G579" s="6">
        <v>3726908</v>
      </c>
      <c r="I579" s="6">
        <v>3755295.03</v>
      </c>
    </row>
    <row r="580" spans="1:11">
      <c r="A580" s="1" t="s">
        <v>360</v>
      </c>
      <c r="E580" s="8">
        <f>SUM(E576:E579)</f>
        <v>8257453.7699999996</v>
      </c>
      <c r="G580" s="8">
        <f>SUM(G576:G579)</f>
        <v>9086200</v>
      </c>
      <c r="I580" s="8">
        <f>SUM(I576:I579)</f>
        <v>8840000</v>
      </c>
    </row>
    <row r="581" spans="1:11" ht="9" customHeight="1">
      <c r="E581" s="8"/>
      <c r="G581" s="8"/>
      <c r="I581" s="8"/>
    </row>
    <row r="582" spans="1:11">
      <c r="A582" s="2" t="s">
        <v>313</v>
      </c>
      <c r="G582" s="6"/>
    </row>
    <row r="583" spans="1:11">
      <c r="B583" s="1" t="s">
        <v>322</v>
      </c>
      <c r="C583" s="25">
        <v>310106</v>
      </c>
      <c r="E583" s="6">
        <v>48721.95</v>
      </c>
      <c r="G583" s="6">
        <v>39590.79</v>
      </c>
      <c r="I583" s="6">
        <v>0</v>
      </c>
    </row>
    <row r="584" spans="1:11">
      <c r="B584" s="1" t="s">
        <v>313</v>
      </c>
      <c r="C584" s="25">
        <v>310107</v>
      </c>
      <c r="E584" s="6">
        <v>591583.14</v>
      </c>
      <c r="G584" s="6">
        <v>772211.59</v>
      </c>
      <c r="I584" s="6">
        <v>813705.66</v>
      </c>
    </row>
    <row r="585" spans="1:11">
      <c r="B585" s="1" t="s">
        <v>323</v>
      </c>
      <c r="C585" s="25">
        <v>310108</v>
      </c>
      <c r="E585" s="6">
        <v>620837.49</v>
      </c>
      <c r="G585" s="6">
        <v>784867.16</v>
      </c>
      <c r="I585" s="6">
        <v>822963.88</v>
      </c>
    </row>
    <row r="586" spans="1:11">
      <c r="B586" s="1" t="s">
        <v>324</v>
      </c>
      <c r="C586" s="25">
        <v>310116</v>
      </c>
      <c r="E586" s="6">
        <v>50229.32</v>
      </c>
      <c r="G586" s="6">
        <v>49330.46</v>
      </c>
      <c r="I586" s="6">
        <v>49330.46</v>
      </c>
    </row>
    <row r="587" spans="1:11">
      <c r="A587" s="1" t="s">
        <v>361</v>
      </c>
      <c r="E587" s="8">
        <f>SUM(E583:E586)</f>
        <v>1311371.9000000001</v>
      </c>
      <c r="G587" s="8">
        <f>SUM(G583:G586)</f>
        <v>1646000</v>
      </c>
      <c r="I587" s="8">
        <f>SUM(I583:I586)</f>
        <v>1686000</v>
      </c>
    </row>
    <row r="588" spans="1:11" ht="9" customHeight="1">
      <c r="G588" s="6"/>
    </row>
    <row r="589" spans="1:11">
      <c r="A589" s="2" t="s">
        <v>314</v>
      </c>
      <c r="G589" s="6"/>
    </row>
    <row r="590" spans="1:11">
      <c r="B590" s="1" t="s">
        <v>314</v>
      </c>
      <c r="C590" s="25">
        <v>320414</v>
      </c>
      <c r="E590" s="6">
        <v>9213813.2699999996</v>
      </c>
      <c r="G590" s="6">
        <v>7906500</v>
      </c>
      <c r="I590" s="6">
        <v>9268062.6400000006</v>
      </c>
    </row>
    <row r="591" spans="1:11" ht="9" customHeight="1">
      <c r="G591" s="6"/>
    </row>
    <row r="592" spans="1:11">
      <c r="A592" s="2" t="s">
        <v>325</v>
      </c>
      <c r="G592" s="6"/>
    </row>
    <row r="593" spans="1:11">
      <c r="B593" s="1" t="s">
        <v>485</v>
      </c>
      <c r="C593" s="25">
        <v>310114</v>
      </c>
      <c r="E593" s="6">
        <v>2019.36</v>
      </c>
      <c r="G593" s="6">
        <v>255000</v>
      </c>
      <c r="I593" s="6">
        <v>255000</v>
      </c>
    </row>
    <row r="594" spans="1:11">
      <c r="B594" s="1" t="s">
        <v>486</v>
      </c>
      <c r="C594" s="25">
        <v>320104</v>
      </c>
      <c r="E594" s="6">
        <v>191.85</v>
      </c>
      <c r="G594" s="6">
        <v>170100</v>
      </c>
      <c r="I594" s="6">
        <v>170100</v>
      </c>
    </row>
    <row r="595" spans="1:11">
      <c r="A595" s="1" t="s">
        <v>362</v>
      </c>
      <c r="E595" s="8">
        <f>SUM(E593:E594)</f>
        <v>2211.21</v>
      </c>
      <c r="G595" s="8">
        <f>SUM(G593:G594)</f>
        <v>425100</v>
      </c>
      <c r="I595" s="8">
        <f>SUM(I593:I594)</f>
        <v>425100</v>
      </c>
    </row>
    <row r="596" spans="1:11" ht="9" customHeight="1">
      <c r="G596" s="6"/>
    </row>
    <row r="597" spans="1:11" s="2" customFormat="1">
      <c r="A597" s="2" t="s">
        <v>363</v>
      </c>
      <c r="E597" s="9">
        <f>+E595+E590+E587+E580+E573</f>
        <v>20415519.299999997</v>
      </c>
      <c r="G597" s="9">
        <f>+G595+G590+G587+G580+G573</f>
        <v>21851200</v>
      </c>
      <c r="I597" s="9">
        <f>+I595+I590+I587+I580+I573</f>
        <v>23038000</v>
      </c>
      <c r="K597" s="1"/>
    </row>
    <row r="598" spans="1:11" s="2" customFormat="1" ht="9" customHeight="1">
      <c r="E598" s="9"/>
      <c r="G598" s="9"/>
      <c r="I598" s="9"/>
      <c r="K598" s="1"/>
    </row>
    <row r="599" spans="1:11" s="2" customFormat="1" ht="9" customHeight="1">
      <c r="E599" s="9"/>
      <c r="G599" s="9"/>
      <c r="I599" s="9"/>
      <c r="K599" s="1"/>
    </row>
    <row r="600" spans="1:11" ht="9" customHeight="1">
      <c r="B600" s="4"/>
      <c r="E600" s="7"/>
      <c r="F600" s="2"/>
      <c r="G600" s="7"/>
      <c r="H600" s="2"/>
      <c r="I600" s="7"/>
    </row>
    <row r="601" spans="1:11" s="2" customFormat="1">
      <c r="A601" s="2" t="s">
        <v>364</v>
      </c>
      <c r="E601" s="9"/>
      <c r="G601" s="9"/>
      <c r="I601" s="9"/>
      <c r="K601" s="1"/>
    </row>
    <row r="602" spans="1:11" s="2" customFormat="1">
      <c r="A602" s="2" t="s">
        <v>365</v>
      </c>
      <c r="E602" s="9">
        <f>+E597+E560</f>
        <v>267713397.79000002</v>
      </c>
      <c r="G602" s="9">
        <f>+G597+G560</f>
        <v>352279500</v>
      </c>
      <c r="I602" s="9">
        <f>+I597+I560</f>
        <v>381723000</v>
      </c>
      <c r="K602" s="1"/>
    </row>
  </sheetData>
  <sortState ref="B115:G130">
    <sortCondition ref="C115:C130"/>
  </sortState>
  <pageMargins left="0.76" right="0.75" top="0.86" bottom="0.73" header="0.74" footer="0.26"/>
  <pageSetup firstPageNumber="63" orientation="portrait" useFirstPageNumber="1" r:id="rId1"/>
  <headerFooter alignWithMargins="0">
    <oddFooter>&amp;C&amp;"Times New Roman,Regular"&amp;P</oddFooter>
  </headerFooter>
  <rowBreaks count="5" manualBreakCount="5">
    <brk id="203" max="16383" man="1"/>
    <brk id="307" max="16383" man="1"/>
    <brk id="359" max="16383" man="1"/>
    <brk id="468" max="16383" man="1"/>
    <brk id="5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</vt:lpstr>
      <vt:lpstr>Working</vt:lpstr>
      <vt:lpstr>FINAL!Print_Titles</vt:lpstr>
      <vt:lpstr>Working!Print_Titles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bud_expsmry_pcs_sumytd_fy08.rpt</dc:title>
  <dc:creator>Crystal Decisions</dc:creator>
  <dc:description>Powered by Crystal</dc:description>
  <cp:lastModifiedBy>Network and Computing Support</cp:lastModifiedBy>
  <cp:lastPrinted>2010-06-22T15:18:25Z</cp:lastPrinted>
  <dcterms:created xsi:type="dcterms:W3CDTF">2008-06-05T22:16:50Z</dcterms:created>
  <dcterms:modified xsi:type="dcterms:W3CDTF">2011-08-23T18:10:38Z</dcterms:modified>
</cp:coreProperties>
</file>