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Auxiliary" sheetId="1" r:id="rId1"/>
    <sheet name="bud_expend_summary_by_divorgn.r" sheetId="2" r:id="rId2"/>
  </sheets>
  <definedNames>
    <definedName name="_xlnm.Print_Area" localSheetId="0">'Auxiliary'!$A$1:$H$39</definedName>
    <definedName name="_xlnm.Print_Area" localSheetId="1">'bud_expend_summary_by_divorgn.r'!$A$1:$F$373</definedName>
  </definedNames>
  <calcPr fullCalcOnLoad="1"/>
</workbook>
</file>

<file path=xl/sharedStrings.xml><?xml version="1.0" encoding="utf-8"?>
<sst xmlns="http://schemas.openxmlformats.org/spreadsheetml/2006/main" count="367" uniqueCount="347">
  <si>
    <t xml:space="preserve">2002-03 </t>
  </si>
  <si>
    <t xml:space="preserve"> Budget</t>
  </si>
  <si>
    <t>Student Television Services</t>
  </si>
  <si>
    <t>Garrett Conference Center</t>
  </si>
  <si>
    <t>University Centers</t>
  </si>
  <si>
    <t>Undistributed Centers</t>
  </si>
  <si>
    <t>Princ/Int H&amp;D-University Center</t>
  </si>
  <si>
    <t>Student Leadership</t>
  </si>
  <si>
    <t>Housing Operations</t>
  </si>
  <si>
    <t>Undistributed Housing Expense</t>
  </si>
  <si>
    <t>Housing &amp; Residence Life</t>
  </si>
  <si>
    <t>Associate VP for Campus Services</t>
  </si>
  <si>
    <t>Printing Services</t>
  </si>
  <si>
    <t>Undistributed Bookstore Expense</t>
  </si>
  <si>
    <t>Princ/Int H&amp;D-Bookstore</t>
  </si>
  <si>
    <t>Undistributed Food Services Expense</t>
  </si>
  <si>
    <t>ID Center</t>
  </si>
  <si>
    <t>Bookstore</t>
  </si>
  <si>
    <t>Board of Regents</t>
  </si>
  <si>
    <t>President's Office</t>
  </si>
  <si>
    <t>President's Home</t>
  </si>
  <si>
    <t>Staff Advisory Council</t>
  </si>
  <si>
    <t>Chief Financial Officer</t>
  </si>
  <si>
    <t>Instruction Contingency</t>
  </si>
  <si>
    <t>Institutional Contingency</t>
  </si>
  <si>
    <t>General Institutional Expenses</t>
  </si>
  <si>
    <t>Physical Plant Facilities</t>
  </si>
  <si>
    <t>Classroom Improvements</t>
  </si>
  <si>
    <t>Workshops - Budget</t>
  </si>
  <si>
    <t>Budget</t>
  </si>
  <si>
    <t>Scholarship - Mandated</t>
  </si>
  <si>
    <t>Controller</t>
  </si>
  <si>
    <t>Risk Management</t>
  </si>
  <si>
    <t>Staff Benefits-Undistributed</t>
  </si>
  <si>
    <t>NDSL University Contribution</t>
  </si>
  <si>
    <t>VP/Provost Academic Affairs</t>
  </si>
  <si>
    <t>F&amp;A - Academic Affairs</t>
  </si>
  <si>
    <t>Other General Academic Instruction</t>
  </si>
  <si>
    <t>Instructional Activities-Misc</t>
  </si>
  <si>
    <t>Summer School</t>
  </si>
  <si>
    <t>Programs of Distinction</t>
  </si>
  <si>
    <t>Faculty House</t>
  </si>
  <si>
    <t>Faculty Senate</t>
  </si>
  <si>
    <t>Women's Alliance</t>
  </si>
  <si>
    <t>Teaching &amp; Research Equipment</t>
  </si>
  <si>
    <t>Economic Development Institute</t>
  </si>
  <si>
    <t>Teaching &amp; Learning</t>
  </si>
  <si>
    <t>Student Publications</t>
  </si>
  <si>
    <t>Institutional Research</t>
  </si>
  <si>
    <t>Institutional Accountability</t>
  </si>
  <si>
    <t>Sponsored Programs</t>
  </si>
  <si>
    <t>F&amp;A - Sponsored Programs</t>
  </si>
  <si>
    <t>Sponsored Programs - Instruction</t>
  </si>
  <si>
    <t>Sponsored Programs - Research</t>
  </si>
  <si>
    <t>Sponsored Programs - Public Service</t>
  </si>
  <si>
    <t>International Programs &amp; Projects</t>
  </si>
  <si>
    <t>Enrollment Management</t>
  </si>
  <si>
    <t>Honors Program</t>
  </si>
  <si>
    <t>University College</t>
  </si>
  <si>
    <t>Academic Advising</t>
  </si>
  <si>
    <t>Commencement</t>
  </si>
  <si>
    <t>Student Financial Assistance</t>
  </si>
  <si>
    <t>Scholarships - Institutional</t>
  </si>
  <si>
    <t>Registrar's Office</t>
  </si>
  <si>
    <t>Admissions Office</t>
  </si>
  <si>
    <t>Correspondence Studies Office</t>
  </si>
  <si>
    <t>Distance Learning Program</t>
  </si>
  <si>
    <t>Women's Studies</t>
  </si>
  <si>
    <t>Extended Campus-Elizabethtown</t>
  </si>
  <si>
    <t>Extended Campus-Glasgow</t>
  </si>
  <si>
    <t>Extended Campus-Owensboro</t>
  </si>
  <si>
    <t>Fellowships-Institutional</t>
  </si>
  <si>
    <t>Faculty Research</t>
  </si>
  <si>
    <t>Dean Gordon Ford College Business</t>
  </si>
  <si>
    <t>Business Graduate Assistants</t>
  </si>
  <si>
    <t>Accounting</t>
  </si>
  <si>
    <t>Finance</t>
  </si>
  <si>
    <t>Economics</t>
  </si>
  <si>
    <t>Marketing</t>
  </si>
  <si>
    <t>Information Systems</t>
  </si>
  <si>
    <t>Management</t>
  </si>
  <si>
    <t>Dean College of Education</t>
  </si>
  <si>
    <t>Education Graduate Assistants</t>
  </si>
  <si>
    <t>Admin, Leadership &amp; Research</t>
  </si>
  <si>
    <t>Consumer &amp; Family Sciences</t>
  </si>
  <si>
    <t>Physical Education &amp; Recreation</t>
  </si>
  <si>
    <t>Psychology</t>
  </si>
  <si>
    <t>Elementary Education</t>
  </si>
  <si>
    <t>Middle Grades &amp; Secondary</t>
  </si>
  <si>
    <t>Special Instructional Programs</t>
  </si>
  <si>
    <t>Teacher Services</t>
  </si>
  <si>
    <t>Military Science</t>
  </si>
  <si>
    <t>Center of Excellence</t>
  </si>
  <si>
    <t>Counselor Education Department</t>
  </si>
  <si>
    <t>Dean Potter College</t>
  </si>
  <si>
    <t>Potter College Graduate Assistants</t>
  </si>
  <si>
    <t>Campus Cultural Enhancement</t>
  </si>
  <si>
    <t>Art</t>
  </si>
  <si>
    <t>Communication</t>
  </si>
  <si>
    <t>Forensics Program</t>
  </si>
  <si>
    <t>Forensics - POD</t>
  </si>
  <si>
    <t>English</t>
  </si>
  <si>
    <t>Robert Penn Warren Journal</t>
  </si>
  <si>
    <t>Victorian Newsletter</t>
  </si>
  <si>
    <t>Mod. Lang &amp; Intercultural Studies</t>
  </si>
  <si>
    <t>Southern Folklore Journal</t>
  </si>
  <si>
    <t>History</t>
  </si>
  <si>
    <t>Journalism &amp; Broadcasting</t>
  </si>
  <si>
    <t>21st Century Media - POD</t>
  </si>
  <si>
    <t>Music</t>
  </si>
  <si>
    <t>Philosophy &amp; Religion</t>
  </si>
  <si>
    <t>Sociology</t>
  </si>
  <si>
    <t>Theatre &amp; Dance</t>
  </si>
  <si>
    <t>Government</t>
  </si>
  <si>
    <t>African American Studies</t>
  </si>
  <si>
    <t>Dean Ogden College</t>
  </si>
  <si>
    <t>Ogden College Graduate Assistants</t>
  </si>
  <si>
    <t>Agriculture</t>
  </si>
  <si>
    <t>Farm</t>
  </si>
  <si>
    <t>Farm Maintenance</t>
  </si>
  <si>
    <t>Biology</t>
  </si>
  <si>
    <t>Chemistry</t>
  </si>
  <si>
    <t>Coal Science Center</t>
  </si>
  <si>
    <t>Geography &amp; Geology</t>
  </si>
  <si>
    <t>Architect &amp; Manufacturing Sciences</t>
  </si>
  <si>
    <t>Mathematics</t>
  </si>
  <si>
    <t>Physics &amp; Astronomy</t>
  </si>
  <si>
    <t>Hardin Planetarium</t>
  </si>
  <si>
    <t>Computer Science</t>
  </si>
  <si>
    <t>Engineering</t>
  </si>
  <si>
    <t>Public Health</t>
  </si>
  <si>
    <t>Nursing</t>
  </si>
  <si>
    <t>Social Work</t>
  </si>
  <si>
    <t>Allied Health - Dental Hygiene</t>
  </si>
  <si>
    <t>Area Health Education Systems</t>
  </si>
  <si>
    <t>Libraries</t>
  </si>
  <si>
    <t>Library Special Collection</t>
  </si>
  <si>
    <t>Kentucky Museum</t>
  </si>
  <si>
    <t>Extended Campus Library Operations</t>
  </si>
  <si>
    <t>Dean Community College</t>
  </si>
  <si>
    <t>Healthcare Information Systems</t>
  </si>
  <si>
    <t>Rural Allied Health &amp; Nursing</t>
  </si>
  <si>
    <t>Associate Degree Nursing Program</t>
  </si>
  <si>
    <t>VP for Information Technology</t>
  </si>
  <si>
    <t>Faculty Computer Replacement</t>
  </si>
  <si>
    <t>Communication/Broadcasting ETV Lab</t>
  </si>
  <si>
    <t>Interactive Television</t>
  </si>
  <si>
    <t>Public Radio Services</t>
  </si>
  <si>
    <t>Educational Television Services</t>
  </si>
  <si>
    <t>Campus Radio Station</t>
  </si>
  <si>
    <t>Academic Support-Microcomputing</t>
  </si>
  <si>
    <t>Network Computing</t>
  </si>
  <si>
    <t>Telecommunications</t>
  </si>
  <si>
    <t>Academic Technology</t>
  </si>
  <si>
    <t>Student Technology</t>
  </si>
  <si>
    <t>Administrative Computing Services</t>
  </si>
  <si>
    <t>VP Student Affairs -Student Affairs</t>
  </si>
  <si>
    <t>Equal Opportunity/ADA Compliance</t>
  </si>
  <si>
    <t>Police</t>
  </si>
  <si>
    <t>Environmental Health &amp; Safety</t>
  </si>
  <si>
    <t>Human Resources</t>
  </si>
  <si>
    <t>Parking &amp; Traffic Improvements</t>
  </si>
  <si>
    <t>Disabled Student Services</t>
  </si>
  <si>
    <t>Dean Student Life</t>
  </si>
  <si>
    <t>Student Activities &amp; Organizations</t>
  </si>
  <si>
    <t>Counseling Services</t>
  </si>
  <si>
    <t>Career Services Center</t>
  </si>
  <si>
    <t>Intramural/Recreational Sports</t>
  </si>
  <si>
    <t>Health &amp; Fitness Lab</t>
  </si>
  <si>
    <t>Minority Student Support Services</t>
  </si>
  <si>
    <t>Construction Management</t>
  </si>
  <si>
    <t>Postal Services</t>
  </si>
  <si>
    <t>Facilities Management</t>
  </si>
  <si>
    <t>Facilities Fiscal Services</t>
  </si>
  <si>
    <t>Building Services</t>
  </si>
  <si>
    <t>Maintenance Services</t>
  </si>
  <si>
    <t>Utilities</t>
  </si>
  <si>
    <t>Campus Services</t>
  </si>
  <si>
    <t>Stockroom Services</t>
  </si>
  <si>
    <t>HVAC Services</t>
  </si>
  <si>
    <t>Transportation Services</t>
  </si>
  <si>
    <t>Shuttle Service</t>
  </si>
  <si>
    <t>VP Dev &amp; Alumni Relations</t>
  </si>
  <si>
    <t>Development Major Gifts</t>
  </si>
  <si>
    <t>Alumni Affairs</t>
  </si>
  <si>
    <t>Annual Fund</t>
  </si>
  <si>
    <t>Development-Fiscal Services</t>
  </si>
  <si>
    <t>Planned Giving</t>
  </si>
  <si>
    <t>Advancement Services</t>
  </si>
  <si>
    <t>Chief Public Affairs Officer</t>
  </si>
  <si>
    <t>University Relations</t>
  </si>
  <si>
    <t>Board of Advisors</t>
  </si>
  <si>
    <t>General Counsel</t>
  </si>
  <si>
    <t>Internal Auditor</t>
  </si>
  <si>
    <t>Director of Athletics</t>
  </si>
  <si>
    <t>Men's Football</t>
  </si>
  <si>
    <t>Men's Basketball</t>
  </si>
  <si>
    <t>Men's Baseball</t>
  </si>
  <si>
    <t>Men's Track &amp; Field</t>
  </si>
  <si>
    <t>Men's Tennis</t>
  </si>
  <si>
    <t>Men's Golf</t>
  </si>
  <si>
    <t>Men's Swimming</t>
  </si>
  <si>
    <t>Men's Soccer</t>
  </si>
  <si>
    <t>Women's Basketball</t>
  </si>
  <si>
    <t>Women's Golf</t>
  </si>
  <si>
    <t>Women's Tennis</t>
  </si>
  <si>
    <t>Women's Track &amp; Field</t>
  </si>
  <si>
    <t>Women's Volleyball</t>
  </si>
  <si>
    <t>Athletic Facilities</t>
  </si>
  <si>
    <t>Athletic Marketing</t>
  </si>
  <si>
    <t>Cheerleader/Topperettes</t>
  </si>
  <si>
    <t>Strength &amp; Conditioning</t>
  </si>
  <si>
    <t>Athletic Trainer</t>
  </si>
  <si>
    <t>Ticket Manager</t>
  </si>
  <si>
    <t>Sports Information</t>
  </si>
  <si>
    <t>Donor Relations</t>
  </si>
  <si>
    <t>Student Spirit Groups</t>
  </si>
  <si>
    <t>Special Events-Institutional</t>
  </si>
  <si>
    <t>Governmental Relations</t>
  </si>
  <si>
    <t>Continuing Education</t>
  </si>
  <si>
    <t>Center for Training &amp; Development</t>
  </si>
  <si>
    <t>College Heights Herald</t>
  </si>
  <si>
    <t>Study Tour Program</t>
  </si>
  <si>
    <t>Gifted Studies</t>
  </si>
  <si>
    <t>Child Care</t>
  </si>
  <si>
    <t>Technical &amp; Training Asst Services</t>
  </si>
  <si>
    <t>Western Players</t>
  </si>
  <si>
    <t>Play Production</t>
  </si>
  <si>
    <t>Leaf Composting-Scholarships</t>
  </si>
  <si>
    <t>Agriculture Mechanics</t>
  </si>
  <si>
    <t>Agricultural Exposition Center</t>
  </si>
  <si>
    <t>Ag Student Group Activities</t>
  </si>
  <si>
    <t>Ogden Water Lab</t>
  </si>
  <si>
    <t>Water Resource Prof Services</t>
  </si>
  <si>
    <t>Ag Research &amp; Ed Complex Prof Serv</t>
  </si>
  <si>
    <t>Biodiversity Center Prof Services</t>
  </si>
  <si>
    <t>Biotechnology Center Prof Services</t>
  </si>
  <si>
    <t>Combustion Lab Center Prof Services</t>
  </si>
  <si>
    <t>Cave &amp; Karst Center Prof Services</t>
  </si>
  <si>
    <t>Kentucky Climate Center Prof Serv</t>
  </si>
  <si>
    <t>Rural Health Institute Prof Service</t>
  </si>
  <si>
    <t>Enviro Health &amp; Safety Res Prof Ser</t>
  </si>
  <si>
    <t>Arch &amp; Manufacturing Prof Services</t>
  </si>
  <si>
    <t>Scott Center Professional Services</t>
  </si>
  <si>
    <t>Control Systems Prof Services</t>
  </si>
  <si>
    <t>Machine Conditioning Ctr Prof Serv</t>
  </si>
  <si>
    <t>Dental Hygiene Student Material</t>
  </si>
  <si>
    <t>Museum Store</t>
  </si>
  <si>
    <t>FM Radio Network</t>
  </si>
  <si>
    <t>ETV Proposed Programming</t>
  </si>
  <si>
    <t>Residential Long Distance Resale</t>
  </si>
  <si>
    <t>Student Government Association</t>
  </si>
  <si>
    <t>Campus Activity Board</t>
  </si>
  <si>
    <t>Camp Big Red</t>
  </si>
  <si>
    <t>Intramural Sports Complex</t>
  </si>
  <si>
    <t>Pro-Shop/Outdoor Rental</t>
  </si>
  <si>
    <t>Preston Center Camps</t>
  </si>
  <si>
    <t>Women's Swimming</t>
  </si>
  <si>
    <t>Women's Softball</t>
  </si>
  <si>
    <t>Women's Soccer</t>
  </si>
  <si>
    <t>Unitrust Men's Football</t>
  </si>
  <si>
    <t>Title IX Compliance</t>
  </si>
  <si>
    <t>Special Events</t>
  </si>
  <si>
    <t>WESTERN KENTUCKY UNIVERSITY</t>
  </si>
  <si>
    <t>EDUCATIONAL AND GENERAL BUDGETED EXPENDITURES</t>
  </si>
  <si>
    <t>UNRESTRICTED FUNDS BY ORGANIZATIONAL AREA</t>
  </si>
  <si>
    <t>Organizational Area</t>
  </si>
  <si>
    <t>TOTAL AUXILIARY ENTERPRISES</t>
  </si>
  <si>
    <t>Unrestricted</t>
  </si>
  <si>
    <t>UNIVERSITY-WIDE - AUXILIARY</t>
  </si>
  <si>
    <t>TOTAL UNIVERSITY-WIDE - AUXILIARY</t>
  </si>
  <si>
    <t>TOTAL PRESIDENTIAL</t>
  </si>
  <si>
    <t>CHIEF FINANCIAL OFFICER</t>
  </si>
  <si>
    <t>TOTAL CHIEF FINANCIAL OFFICER</t>
  </si>
  <si>
    <t>PROVOST AND VICE PRESIDENT FOR ACADEMIC AFFAIRS</t>
  </si>
  <si>
    <t>TOTAL PROVOST AND VICE PRESIDENT FOR ACADEMIC AFFAIRS</t>
  </si>
  <si>
    <t>VICE PRESIDENT FOR INFORMATION TECHNOLOGY</t>
  </si>
  <si>
    <t>TOTAL VICE PRESIDENT FOR INFORMATION TECHNOLOGY</t>
  </si>
  <si>
    <t xml:space="preserve"> VICE PRESIDENT FOR STUDENT AFFAIRS AND CAMPUS SERVICES</t>
  </si>
  <si>
    <t>TOTAL VICE PRESIDENT FOR STUDENT AFFAIRS AND CAMPUS SERVICES</t>
  </si>
  <si>
    <t>FACILITIES MANAGEMENT</t>
  </si>
  <si>
    <t xml:space="preserve">VICE PRESIDENT DEVELOPMENT AND ALUMNI RELATIONS </t>
  </si>
  <si>
    <t xml:space="preserve">TOTAL VICE PRESIDENT DEVELOPMENT AND ALUMNI RELATIONS </t>
  </si>
  <si>
    <t>GENERAL COUNSEL</t>
  </si>
  <si>
    <t>TOTAL GENERAL COUNSEL</t>
  </si>
  <si>
    <t>ATHLETICS</t>
  </si>
  <si>
    <t>TOTAL ATHLETICS</t>
  </si>
  <si>
    <t>REVENUE DEPENDENT</t>
  </si>
  <si>
    <t>VICE PRESIDENT DEVELOPMENT AND ALUMNI RELATIONS</t>
  </si>
  <si>
    <t>GOVERNMENTAL RELATIONS AND EVENT PLANNING</t>
  </si>
  <si>
    <t>College Heights Foundation Reimburse</t>
  </si>
  <si>
    <t>VICE PRESIDENT FOR STUDENT AFFAIRS AND CAMPUS SERVICES</t>
  </si>
  <si>
    <t>TOTAL REVENUE DEPENDENT</t>
  </si>
  <si>
    <t>UNIVERSITY-WIDE</t>
  </si>
  <si>
    <t>Principal &amp; Interest Educational Plant</t>
  </si>
  <si>
    <t>TOTAL UNIVERSITY-WIDE</t>
  </si>
  <si>
    <t>TOTAL UNRESTRICTED LESS REVENUE DEPENDENT</t>
  </si>
  <si>
    <t>Total Unrestricted E&amp;G Budget*</t>
  </si>
  <si>
    <t>Less:  Restricted College Work Study (Base Funding)</t>
  </si>
  <si>
    <t>Adjusted Unrestricted E&amp;G Budget</t>
  </si>
  <si>
    <t>*The Unrestricted Budget includes $681,076 of restricted, federally-funded</t>
  </si>
  <si>
    <t xml:space="preserve">   College Work Study funding that cannot be separately identified.</t>
  </si>
  <si>
    <t>PRESIDENTIAL</t>
  </si>
  <si>
    <t>OAR-Orientation, Advisement, &amp; Registration</t>
  </si>
  <si>
    <t>Math, Science &amp; Environmental Education</t>
  </si>
  <si>
    <t>KY Science &amp; Math Academy</t>
  </si>
  <si>
    <t>Dean Graduate Study/Research/Ext Campus</t>
  </si>
  <si>
    <t>Dean School of Health &amp; Human Services</t>
  </si>
  <si>
    <t>KY Equal Opportunity</t>
  </si>
  <si>
    <t>Renovation/Construction Projects</t>
  </si>
  <si>
    <t>KY EMS Academy</t>
  </si>
  <si>
    <t>TOTAL VP FOR STUDENT AFFAIRS AND CAMPUS SERVICES</t>
  </si>
  <si>
    <t>Princ/Int H&amp;D-Food Services</t>
  </si>
  <si>
    <t>Gordon Ford College of Business</t>
  </si>
  <si>
    <t>Total Gordon Ford College of Business</t>
  </si>
  <si>
    <t>???</t>
  </si>
  <si>
    <t>College of Education and Behavioral Sciences</t>
  </si>
  <si>
    <t>Total Education and Behavioral Sciences</t>
  </si>
  <si>
    <t>Potter College of Arts, Humanities, and Social Sciences</t>
  </si>
  <si>
    <t>Total Potter College of Arts, Humanities, and Social Sciences</t>
  </si>
  <si>
    <t>Total Ogden College of Science and Engineering</t>
  </si>
  <si>
    <t>Ogden College of Science and Engineering</t>
  </si>
  <si>
    <t>School of Health and Human Services</t>
  </si>
  <si>
    <t>Total School of Health and Human Services</t>
  </si>
  <si>
    <t>Total University Libraries</t>
  </si>
  <si>
    <t xml:space="preserve">  SUBTOTAL FACILITIES MANAGEMENT</t>
  </si>
  <si>
    <t xml:space="preserve">  SUBTOTAL VP FOR STUDENT AFFAIRS AND CAMPUS SERVICES</t>
  </si>
  <si>
    <t>Health Services</t>
  </si>
  <si>
    <t>Dean, University Libraries</t>
  </si>
  <si>
    <t>Dean, Community College and Continuing Education</t>
  </si>
  <si>
    <t xml:space="preserve">Total Community College </t>
  </si>
  <si>
    <t xml:space="preserve">  Academic Programs and Personnel</t>
  </si>
  <si>
    <t xml:space="preserve">Associate Vice President for Academic Affairs - </t>
  </si>
  <si>
    <t>Total Academic Programs and Personnel</t>
  </si>
  <si>
    <t>Associate Vice President for Academic Affairs -</t>
  </si>
  <si>
    <t xml:space="preserve">  Enrollment Management</t>
  </si>
  <si>
    <t>Total Enrollment Management</t>
  </si>
  <si>
    <t>Dean, Graduate Studies, Research and Extended Programs</t>
  </si>
  <si>
    <t>Total Dean, Graduate Studies, Research and Extended Programs</t>
  </si>
  <si>
    <t>Total Provost and Vice Presdient for Academic Affairs</t>
  </si>
  <si>
    <t>Purchasing and Accounts Payable</t>
  </si>
  <si>
    <t>College of Education and Behavioral Sciences (Cont.)</t>
  </si>
  <si>
    <t xml:space="preserve"> VICE PRESIDENT FOR STUDENT AFFAIRS AND CAMPUS SERVICES (Cont.)</t>
  </si>
  <si>
    <t>VICE PRESIDENT FOR STUDENT AFFAIRS AND CAMPUS SERVICES (Cont.)</t>
  </si>
  <si>
    <t>TOTAL GOVERNMENTAL RELATIONS AND EVENTS PLANNING</t>
  </si>
  <si>
    <t>GOVERNMENTAL RELATIONS AND EVENTS PLANNING</t>
  </si>
  <si>
    <t>AUXILIARY ENTERPRISES BUDGETED 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</si>
</sst>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0.0000000000"/>
    <numFmt numFmtId="166" formatCode="#,##0.0_);\-#,##0.0"/>
    <numFmt numFmtId="167" formatCode="#,##0_);\-#,##0"/>
    <numFmt numFmtId="168" formatCode="0.00_);\(0.00\)"/>
    <numFmt numFmtId="169" formatCode="0.0_);\(0.0\)"/>
    <numFmt numFmtId="170" formatCode="0_);\(0\)"/>
  </numFmts>
  <fonts count="44">
    <font>
      <sz val="10"/>
      <color indexed="8"/>
      <name val="MS Sans Serif"/>
      <family val="0"/>
    </font>
    <font>
      <b/>
      <u val="single"/>
      <sz val="9.85"/>
      <color indexed="8"/>
      <name val="Times New Roman"/>
      <family val="0"/>
    </font>
    <font>
      <b/>
      <sz val="11.0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right" vertical="center"/>
    </xf>
    <xf numFmtId="43" fontId="5" fillId="0" borderId="0" xfId="0" applyNumberFormat="1" applyFont="1" applyFill="1" applyBorder="1" applyAlignment="1" applyProtection="1">
      <alignment/>
      <protection/>
    </xf>
    <xf numFmtId="43" fontId="5" fillId="0" borderId="0" xfId="42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vertical="center"/>
    </xf>
    <xf numFmtId="164" fontId="5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/>
    </xf>
    <xf numFmtId="167" fontId="5" fillId="0" borderId="0" xfId="0" applyNumberFormat="1" applyFont="1" applyFill="1" applyBorder="1" applyAlignment="1" applyProtection="1">
      <alignment horizontal="centerContinuous"/>
      <protection/>
    </xf>
    <xf numFmtId="167" fontId="3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 applyProtection="1">
      <alignment/>
      <protection/>
    </xf>
    <xf numFmtId="167" fontId="7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 applyProtection="1">
      <alignment/>
      <protection/>
    </xf>
    <xf numFmtId="167" fontId="4" fillId="0" borderId="0" xfId="42" applyNumberFormat="1" applyFont="1" applyFill="1" applyBorder="1" applyAlignment="1" applyProtection="1">
      <alignment/>
      <protection/>
    </xf>
    <xf numFmtId="37" fontId="4" fillId="0" borderId="0" xfId="42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2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2.7109375" style="3" customWidth="1"/>
    <col min="2" max="5" width="9.140625" style="3" customWidth="1"/>
    <col min="6" max="6" width="7.00390625" style="3" customWidth="1"/>
    <col min="7" max="7" width="12.7109375" style="3" customWidth="1"/>
    <col min="8" max="8" width="24.28125" style="3" customWidth="1"/>
    <col min="9" max="16384" width="9.140625" style="3" customWidth="1"/>
  </cols>
  <sheetData>
    <row r="1" spans="1:8" ht="12.75">
      <c r="A1" s="1" t="s">
        <v>263</v>
      </c>
      <c r="B1" s="2"/>
      <c r="C1" s="2"/>
      <c r="D1" s="2"/>
      <c r="E1" s="2"/>
      <c r="F1" s="2"/>
      <c r="G1" s="2"/>
      <c r="H1" s="2"/>
    </row>
    <row r="2" spans="1:8" ht="12.75">
      <c r="A2" s="1" t="s">
        <v>346</v>
      </c>
      <c r="B2" s="2"/>
      <c r="C2" s="2"/>
      <c r="D2" s="2"/>
      <c r="E2" s="2"/>
      <c r="F2" s="2"/>
      <c r="G2" s="2"/>
      <c r="H2" s="2"/>
    </row>
    <row r="3" spans="1:8" ht="12.75">
      <c r="A3" s="1" t="s">
        <v>265</v>
      </c>
      <c r="B3" s="2"/>
      <c r="C3" s="2"/>
      <c r="D3" s="2"/>
      <c r="E3" s="2"/>
      <c r="F3" s="2"/>
      <c r="G3" s="2"/>
      <c r="H3" s="2"/>
    </row>
    <row r="6" ht="12.75">
      <c r="H6" s="11" t="s">
        <v>0</v>
      </c>
    </row>
    <row r="7" ht="12.75">
      <c r="H7" s="11" t="s">
        <v>268</v>
      </c>
    </row>
    <row r="8" spans="1:8" ht="12.75">
      <c r="A8" s="10" t="s">
        <v>266</v>
      </c>
      <c r="H8" s="4" t="s">
        <v>1</v>
      </c>
    </row>
    <row r="10" ht="12.75">
      <c r="A10" s="6" t="str">
        <f>UPPER("Vice President Informational Technology")</f>
        <v>VICE PRESIDENT INFORMATIONAL TECHNOLOGY</v>
      </c>
    </row>
    <row r="11" spans="2:8" ht="12.75">
      <c r="B11" s="7" t="s">
        <v>2</v>
      </c>
      <c r="H11" s="23">
        <v>207240.71</v>
      </c>
    </row>
    <row r="12" spans="2:8" ht="12.75">
      <c r="B12" s="7"/>
      <c r="H12" s="23"/>
    </row>
    <row r="13" spans="1:8" ht="12.75">
      <c r="A13" s="8"/>
      <c r="H13" s="20"/>
    </row>
    <row r="14" spans="1:8" ht="12.75">
      <c r="A14" s="6" t="str">
        <f>UPPER("Vice President for Student Affairs and Campus Services")</f>
        <v>VICE PRESIDENT FOR STUDENT AFFAIRS AND CAMPUS SERVICES</v>
      </c>
      <c r="H14" s="22"/>
    </row>
    <row r="15" spans="2:8" ht="12.75">
      <c r="B15" s="7" t="s">
        <v>3</v>
      </c>
      <c r="H15" s="23">
        <v>56119.03</v>
      </c>
    </row>
    <row r="16" spans="2:8" ht="12.75">
      <c r="B16" s="7" t="s">
        <v>4</v>
      </c>
      <c r="H16" s="23">
        <v>454313.84</v>
      </c>
    </row>
    <row r="17" spans="2:8" ht="12.75">
      <c r="B17" s="7" t="s">
        <v>5</v>
      </c>
      <c r="H17" s="23">
        <v>657071.16</v>
      </c>
    </row>
    <row r="18" spans="2:8" ht="12.75">
      <c r="B18" s="7" t="s">
        <v>7</v>
      </c>
      <c r="H18" s="23">
        <v>30000</v>
      </c>
    </row>
    <row r="19" spans="2:8" ht="12.75">
      <c r="B19" s="7" t="s">
        <v>8</v>
      </c>
      <c r="H19" s="23">
        <v>608129</v>
      </c>
    </row>
    <row r="20" spans="2:8" ht="12.75">
      <c r="B20" s="7" t="s">
        <v>9</v>
      </c>
      <c r="H20" s="23">
        <v>2972293.73</v>
      </c>
    </row>
    <row r="21" spans="2:8" ht="12.75">
      <c r="B21" s="7" t="s">
        <v>10</v>
      </c>
      <c r="H21" s="23">
        <v>2218336.56</v>
      </c>
    </row>
    <row r="22" spans="2:8" ht="12.75">
      <c r="B22" s="7" t="s">
        <v>11</v>
      </c>
      <c r="H22" s="23">
        <v>162035.78</v>
      </c>
    </row>
    <row r="23" spans="2:8" ht="12.75">
      <c r="B23" s="7" t="s">
        <v>12</v>
      </c>
      <c r="H23" s="23">
        <v>12733.56</v>
      </c>
    </row>
    <row r="24" spans="2:8" ht="12.75">
      <c r="B24" s="7" t="s">
        <v>13</v>
      </c>
      <c r="H24" s="23">
        <v>98160</v>
      </c>
    </row>
    <row r="25" spans="2:8" ht="12.75">
      <c r="B25" s="7" t="s">
        <v>15</v>
      </c>
      <c r="H25" s="23">
        <v>963605.29</v>
      </c>
    </row>
    <row r="26" spans="2:8" ht="12.75">
      <c r="B26" s="7" t="s">
        <v>16</v>
      </c>
      <c r="H26" s="23">
        <v>410580.8</v>
      </c>
    </row>
    <row r="27" spans="2:8" ht="12.75">
      <c r="B27" s="7" t="s">
        <v>17</v>
      </c>
      <c r="H27" s="23">
        <v>5959049.54</v>
      </c>
    </row>
    <row r="28" spans="1:8" ht="12.75">
      <c r="A28" s="8" t="str">
        <f>UPPER("Total Student Affairs and Campus Services")</f>
        <v>TOTAL STUDENT AFFAIRS AND CAMPUS SERVICES</v>
      </c>
      <c r="H28" s="20">
        <f>SUM(H15:H27)</f>
        <v>14602428.29</v>
      </c>
    </row>
    <row r="29" spans="1:8" ht="12.75">
      <c r="A29" s="8"/>
      <c r="H29" s="20"/>
    </row>
    <row r="30" spans="1:8" ht="12.75">
      <c r="A30" s="8"/>
      <c r="H30" s="20"/>
    </row>
    <row r="31" spans="1:8" ht="12.75">
      <c r="A31" s="8" t="s">
        <v>269</v>
      </c>
      <c r="H31" s="20"/>
    </row>
    <row r="32" spans="2:8" ht="12.75">
      <c r="B32" s="7" t="s">
        <v>6</v>
      </c>
      <c r="H32" s="23">
        <v>314681</v>
      </c>
    </row>
    <row r="33" spans="2:8" ht="12.75">
      <c r="B33" s="7" t="s">
        <v>312</v>
      </c>
      <c r="H33" s="23">
        <v>51783</v>
      </c>
    </row>
    <row r="34" spans="2:8" ht="12.75">
      <c r="B34" s="7" t="s">
        <v>14</v>
      </c>
      <c r="H34" s="23">
        <v>31867</v>
      </c>
    </row>
    <row r="35" spans="1:8" ht="12.75">
      <c r="A35" s="8" t="s">
        <v>270</v>
      </c>
      <c r="H35" s="20">
        <f>SUM(H32:H34)</f>
        <v>398331</v>
      </c>
    </row>
    <row r="36" spans="1:8" ht="12.75">
      <c r="A36" s="8"/>
      <c r="H36" s="20"/>
    </row>
    <row r="37" spans="1:8" ht="12.75">
      <c r="A37" s="8"/>
      <c r="H37" s="20"/>
    </row>
    <row r="38" ht="12.75">
      <c r="H38" s="22"/>
    </row>
    <row r="39" spans="1:8" ht="12.75">
      <c r="A39" s="8" t="s">
        <v>267</v>
      </c>
      <c r="H39" s="20">
        <f>+H28+H11+H35</f>
        <v>15208000</v>
      </c>
    </row>
    <row r="40" ht="12.75">
      <c r="H40" s="22"/>
    </row>
    <row r="41" ht="12.75">
      <c r="H41" s="22"/>
    </row>
    <row r="42" ht="12.75">
      <c r="H42" s="22"/>
    </row>
    <row r="43" ht="12.75">
      <c r="H43" s="22"/>
    </row>
    <row r="44" ht="12.75">
      <c r="H44" s="22"/>
    </row>
    <row r="45" ht="12.75">
      <c r="H45" s="22"/>
    </row>
    <row r="46" ht="12.75">
      <c r="H46" s="22"/>
    </row>
    <row r="47" ht="12.75">
      <c r="H47" s="22"/>
    </row>
    <row r="48" ht="12.75">
      <c r="H48" s="22"/>
    </row>
    <row r="49" ht="12.75">
      <c r="H49" s="22"/>
    </row>
    <row r="50" ht="12.75">
      <c r="H50" s="22"/>
    </row>
    <row r="51" ht="12.75">
      <c r="H51" s="22"/>
    </row>
    <row r="52" ht="12.75">
      <c r="H52" s="22"/>
    </row>
    <row r="53" ht="12.75">
      <c r="H53" s="22"/>
    </row>
    <row r="54" ht="12.75">
      <c r="H54" s="22"/>
    </row>
    <row r="55" ht="12.75">
      <c r="H55" s="22"/>
    </row>
    <row r="56" ht="12.75">
      <c r="H56" s="22"/>
    </row>
    <row r="57" ht="12.75">
      <c r="H57" s="22"/>
    </row>
    <row r="58" ht="12.75">
      <c r="H58" s="22"/>
    </row>
    <row r="59" ht="12.75">
      <c r="H59" s="22"/>
    </row>
    <row r="60" ht="12.75">
      <c r="H60" s="22"/>
    </row>
    <row r="61" ht="12.75">
      <c r="H61" s="22"/>
    </row>
    <row r="62" ht="12.75">
      <c r="H62" s="22"/>
    </row>
    <row r="63" ht="12.75">
      <c r="H63" s="22"/>
    </row>
    <row r="64" ht="12.75">
      <c r="H64" s="22"/>
    </row>
    <row r="65" ht="12.75">
      <c r="H65" s="22"/>
    </row>
    <row r="66" ht="12.75">
      <c r="H66" s="22"/>
    </row>
    <row r="67" ht="12.75">
      <c r="H67" s="22"/>
    </row>
    <row r="68" ht="12.75">
      <c r="H68" s="22"/>
    </row>
    <row r="69" ht="12.75">
      <c r="H69" s="22"/>
    </row>
    <row r="70" ht="12.75">
      <c r="H70" s="22"/>
    </row>
    <row r="71" ht="12.75">
      <c r="H71" s="22"/>
    </row>
    <row r="72" ht="12.75">
      <c r="H72" s="22"/>
    </row>
    <row r="73" ht="12.75">
      <c r="H73" s="22"/>
    </row>
    <row r="74" ht="12.75">
      <c r="H74" s="22"/>
    </row>
    <row r="75" ht="12.75">
      <c r="H75" s="22"/>
    </row>
    <row r="76" ht="12.75">
      <c r="H76" s="22"/>
    </row>
    <row r="77" ht="12.75">
      <c r="H77" s="22"/>
    </row>
    <row r="78" ht="12.75">
      <c r="H78" s="22"/>
    </row>
    <row r="79" ht="12.75">
      <c r="H79" s="22"/>
    </row>
    <row r="80" ht="12.75">
      <c r="H80" s="22"/>
    </row>
    <row r="81" ht="12.75">
      <c r="H81" s="22"/>
    </row>
    <row r="82" ht="12.75">
      <c r="H82" s="22"/>
    </row>
    <row r="83" ht="12.75">
      <c r="H83" s="22"/>
    </row>
    <row r="84" ht="12.75">
      <c r="H84" s="22"/>
    </row>
    <row r="85" ht="12.75">
      <c r="H85" s="22"/>
    </row>
    <row r="86" ht="12.75">
      <c r="H86" s="22"/>
    </row>
    <row r="87" ht="12.75">
      <c r="H87" s="22"/>
    </row>
    <row r="88" ht="12.75">
      <c r="H88" s="22"/>
    </row>
    <row r="89" ht="12.75">
      <c r="H89" s="22"/>
    </row>
    <row r="90" ht="12.75">
      <c r="H90" s="22"/>
    </row>
    <row r="91" ht="12.75">
      <c r="H91" s="22"/>
    </row>
    <row r="92" ht="12.75">
      <c r="H92" s="22"/>
    </row>
    <row r="93" ht="12.75">
      <c r="H93" s="22"/>
    </row>
    <row r="94" ht="12.75">
      <c r="H94" s="22"/>
    </row>
    <row r="95" ht="12.75">
      <c r="H95" s="22"/>
    </row>
    <row r="96" ht="12.75">
      <c r="H96" s="22"/>
    </row>
    <row r="97" ht="12.75">
      <c r="H97" s="22"/>
    </row>
    <row r="98" ht="12.75">
      <c r="H98" s="22"/>
    </row>
    <row r="99" ht="12.75">
      <c r="H99" s="22"/>
    </row>
    <row r="100" ht="12.75">
      <c r="H100" s="22"/>
    </row>
    <row r="101" ht="12.75">
      <c r="H101" s="22"/>
    </row>
    <row r="102" ht="12.75">
      <c r="H102" s="22"/>
    </row>
    <row r="103" ht="12.75">
      <c r="H103" s="22"/>
    </row>
    <row r="104" ht="12.75">
      <c r="H104" s="22"/>
    </row>
    <row r="105" ht="12.75">
      <c r="H105" s="22"/>
    </row>
    <row r="106" ht="12.75">
      <c r="H106" s="22"/>
    </row>
    <row r="107" ht="12.75">
      <c r="H107" s="22"/>
    </row>
    <row r="108" ht="12.75">
      <c r="H108" s="22"/>
    </row>
    <row r="109" ht="12.75">
      <c r="H109" s="22"/>
    </row>
    <row r="110" ht="12.75">
      <c r="H110" s="22"/>
    </row>
    <row r="111" ht="12.75">
      <c r="H111" s="22"/>
    </row>
    <row r="112" ht="12.75">
      <c r="H112" s="22"/>
    </row>
    <row r="113" ht="12.75">
      <c r="H113" s="22"/>
    </row>
    <row r="114" ht="12.75">
      <c r="H114" s="22"/>
    </row>
    <row r="115" ht="12.75">
      <c r="H115" s="22"/>
    </row>
    <row r="116" ht="12.75">
      <c r="H116" s="22"/>
    </row>
    <row r="117" ht="12.75">
      <c r="H117" s="22"/>
    </row>
    <row r="118" ht="12.75">
      <c r="H118" s="22"/>
    </row>
    <row r="119" ht="12.75">
      <c r="H119" s="22"/>
    </row>
    <row r="120" ht="12.75">
      <c r="H120" s="22"/>
    </row>
    <row r="121" ht="12.75">
      <c r="H121" s="22"/>
    </row>
    <row r="122" ht="12.75">
      <c r="H122" s="22"/>
    </row>
    <row r="123" ht="12.75">
      <c r="H123" s="22"/>
    </row>
    <row r="124" ht="12.75">
      <c r="H124" s="22"/>
    </row>
    <row r="125" ht="12.75">
      <c r="H125" s="22"/>
    </row>
    <row r="126" ht="12.75">
      <c r="H126" s="22"/>
    </row>
    <row r="127" ht="12.75">
      <c r="H127" s="22"/>
    </row>
    <row r="128" ht="12.75">
      <c r="H128" s="22"/>
    </row>
    <row r="129" ht="12.75">
      <c r="H129" s="22"/>
    </row>
    <row r="130" ht="12.75">
      <c r="H130" s="22"/>
    </row>
    <row r="131" ht="12.75">
      <c r="H131" s="22"/>
    </row>
    <row r="132" ht="12.75">
      <c r="H132" s="22"/>
    </row>
    <row r="133" ht="12.75">
      <c r="H133" s="22"/>
    </row>
    <row r="134" ht="12.75">
      <c r="H134" s="22"/>
    </row>
    <row r="135" ht="12.75">
      <c r="H135" s="22"/>
    </row>
    <row r="136" ht="12.75">
      <c r="H136" s="22"/>
    </row>
    <row r="137" ht="12.75">
      <c r="H137" s="22"/>
    </row>
    <row r="138" ht="12.75">
      <c r="H138" s="22"/>
    </row>
    <row r="139" ht="12.75">
      <c r="H139" s="22"/>
    </row>
    <row r="140" ht="12.75">
      <c r="H140" s="22"/>
    </row>
    <row r="141" ht="12.75">
      <c r="H141" s="22"/>
    </row>
    <row r="142" ht="12.75">
      <c r="H142" s="22"/>
    </row>
    <row r="143" ht="12.75">
      <c r="H143" s="22"/>
    </row>
    <row r="144" ht="12.75">
      <c r="H144" s="22"/>
    </row>
    <row r="145" ht="12.75">
      <c r="H145" s="22"/>
    </row>
    <row r="146" ht="12.75">
      <c r="H146" s="22"/>
    </row>
    <row r="147" ht="12.75">
      <c r="H147" s="22"/>
    </row>
    <row r="148" ht="12.75">
      <c r="H148" s="22"/>
    </row>
    <row r="149" ht="12.75">
      <c r="H149" s="22"/>
    </row>
    <row r="150" ht="12.75">
      <c r="H150" s="22"/>
    </row>
    <row r="151" ht="12.75">
      <c r="H151" s="22"/>
    </row>
    <row r="152" ht="12.75">
      <c r="H152" s="22"/>
    </row>
    <row r="153" ht="12.75">
      <c r="H153" s="22"/>
    </row>
    <row r="154" ht="12.75">
      <c r="H154" s="22"/>
    </row>
    <row r="155" ht="12.75">
      <c r="H155" s="22"/>
    </row>
    <row r="156" ht="12.75">
      <c r="H156" s="22"/>
    </row>
    <row r="157" ht="12.75">
      <c r="H157" s="22"/>
    </row>
    <row r="158" ht="12.75">
      <c r="H158" s="22"/>
    </row>
    <row r="159" ht="12.75">
      <c r="H159" s="22"/>
    </row>
    <row r="160" ht="12.75">
      <c r="H160" s="22"/>
    </row>
    <row r="161" ht="12.75">
      <c r="H161" s="22"/>
    </row>
    <row r="162" ht="12.75">
      <c r="H162" s="22"/>
    </row>
    <row r="163" ht="12.75">
      <c r="H163" s="22"/>
    </row>
    <row r="164" ht="12.75">
      <c r="H164" s="22"/>
    </row>
    <row r="165" ht="12.75">
      <c r="H165" s="22"/>
    </row>
    <row r="166" ht="12.75">
      <c r="H166" s="22"/>
    </row>
    <row r="167" ht="12.75">
      <c r="H167" s="22"/>
    </row>
    <row r="168" ht="12.75">
      <c r="H168" s="22"/>
    </row>
    <row r="169" ht="12.75">
      <c r="H169" s="22"/>
    </row>
    <row r="170" ht="12.75">
      <c r="H170" s="22"/>
    </row>
    <row r="171" ht="12.75">
      <c r="H171" s="22"/>
    </row>
    <row r="172" ht="12.75">
      <c r="H172" s="22"/>
    </row>
    <row r="173" ht="12.75">
      <c r="H173" s="22"/>
    </row>
    <row r="174" ht="12.75">
      <c r="H174" s="22"/>
    </row>
    <row r="175" ht="12.75">
      <c r="H175" s="22"/>
    </row>
    <row r="176" ht="12.75">
      <c r="H176" s="22"/>
    </row>
    <row r="177" ht="12.75">
      <c r="H177" s="22"/>
    </row>
    <row r="178" ht="12.75">
      <c r="H178" s="22"/>
    </row>
    <row r="179" ht="12.75">
      <c r="H179" s="22"/>
    </row>
    <row r="180" ht="12.75">
      <c r="H180" s="22"/>
    </row>
    <row r="181" ht="12.75">
      <c r="H181" s="22"/>
    </row>
    <row r="182" ht="12.75">
      <c r="H182" s="22"/>
    </row>
    <row r="183" ht="12.75">
      <c r="H183" s="22"/>
    </row>
    <row r="184" ht="12.75">
      <c r="H184" s="22"/>
    </row>
    <row r="185" ht="12.75">
      <c r="H185" s="22"/>
    </row>
    <row r="186" ht="12.75">
      <c r="H186" s="22"/>
    </row>
    <row r="187" ht="12.75">
      <c r="H187" s="22"/>
    </row>
    <row r="188" ht="12.75">
      <c r="H188" s="22"/>
    </row>
    <row r="189" ht="12.75">
      <c r="H189" s="22"/>
    </row>
    <row r="190" ht="12.75">
      <c r="H190" s="22"/>
    </row>
    <row r="191" ht="12.75">
      <c r="H191" s="22"/>
    </row>
    <row r="192" ht="12.75">
      <c r="H192" s="22"/>
    </row>
    <row r="193" ht="12.75">
      <c r="H193" s="22"/>
    </row>
    <row r="194" ht="12.75">
      <c r="H194" s="22"/>
    </row>
    <row r="195" ht="12.75">
      <c r="H195" s="22"/>
    </row>
    <row r="196" ht="12.75">
      <c r="H196" s="22"/>
    </row>
    <row r="197" ht="12.75">
      <c r="H197" s="22"/>
    </row>
    <row r="198" ht="12.75">
      <c r="H198" s="22"/>
    </row>
    <row r="199" ht="12.75">
      <c r="H199" s="22"/>
    </row>
    <row r="200" ht="12.75">
      <c r="H200" s="22"/>
    </row>
    <row r="201" ht="12.75">
      <c r="H201" s="22"/>
    </row>
    <row r="202" ht="12.75">
      <c r="H202" s="22"/>
    </row>
    <row r="203" ht="12.75">
      <c r="H203" s="22"/>
    </row>
    <row r="204" ht="12.75">
      <c r="H204" s="22"/>
    </row>
    <row r="205" ht="12.75">
      <c r="H205" s="22"/>
    </row>
    <row r="206" ht="12.75">
      <c r="H206" s="22"/>
    </row>
    <row r="207" ht="12.75">
      <c r="H207" s="22"/>
    </row>
    <row r="208" ht="12.75">
      <c r="H208" s="22"/>
    </row>
    <row r="209" ht="12.75">
      <c r="H209" s="22"/>
    </row>
    <row r="210" ht="12.75">
      <c r="H210" s="22"/>
    </row>
    <row r="211" ht="12.75">
      <c r="H211" s="22"/>
    </row>
    <row r="212" ht="12.75">
      <c r="H212" s="22"/>
    </row>
    <row r="213" ht="12.75">
      <c r="H213" s="22"/>
    </row>
    <row r="214" ht="12.75">
      <c r="H214" s="22"/>
    </row>
    <row r="215" ht="12.75">
      <c r="H215" s="22"/>
    </row>
    <row r="216" ht="12.75">
      <c r="H216" s="22"/>
    </row>
    <row r="217" ht="12.75">
      <c r="H217" s="22"/>
    </row>
    <row r="218" ht="12.75">
      <c r="H218" s="22"/>
    </row>
    <row r="219" ht="12.75">
      <c r="H219" s="22"/>
    </row>
    <row r="220" ht="12.75">
      <c r="H220" s="22"/>
    </row>
    <row r="221" ht="12.75">
      <c r="H221" s="22"/>
    </row>
    <row r="222" ht="12.75">
      <c r="H222" s="22"/>
    </row>
    <row r="223" ht="12.75">
      <c r="H223" s="22"/>
    </row>
    <row r="224" ht="12.75">
      <c r="H224" s="22"/>
    </row>
    <row r="225" ht="12.75">
      <c r="H225" s="22"/>
    </row>
    <row r="226" ht="12.75">
      <c r="H226" s="22"/>
    </row>
    <row r="227" ht="12.75">
      <c r="H227" s="22"/>
    </row>
    <row r="228" ht="12.75">
      <c r="H228" s="22"/>
    </row>
    <row r="229" ht="12.75">
      <c r="H229" s="22"/>
    </row>
    <row r="230" ht="12.75">
      <c r="H230" s="22"/>
    </row>
    <row r="231" ht="12.75">
      <c r="H231" s="22"/>
    </row>
    <row r="232" ht="12.75">
      <c r="H232" s="22"/>
    </row>
    <row r="233" ht="12.75">
      <c r="H233" s="22"/>
    </row>
    <row r="234" ht="12.75">
      <c r="H234" s="22"/>
    </row>
    <row r="235" ht="12.75">
      <c r="H235" s="22"/>
    </row>
    <row r="236" ht="12.75">
      <c r="H236" s="22"/>
    </row>
    <row r="237" ht="12.75">
      <c r="H237" s="22"/>
    </row>
    <row r="238" ht="12.75">
      <c r="H238" s="22"/>
    </row>
    <row r="239" ht="12.75">
      <c r="H239" s="22"/>
    </row>
    <row r="240" ht="12.75">
      <c r="H240" s="22"/>
    </row>
    <row r="241" ht="12.75">
      <c r="H241" s="22"/>
    </row>
    <row r="242" ht="12.75">
      <c r="H242" s="22"/>
    </row>
    <row r="243" ht="12.75">
      <c r="H243" s="22"/>
    </row>
    <row r="244" ht="12.75">
      <c r="H244" s="22"/>
    </row>
    <row r="245" ht="12.75">
      <c r="H245" s="22"/>
    </row>
    <row r="246" ht="12.75">
      <c r="H246" s="22"/>
    </row>
    <row r="247" ht="12.75">
      <c r="H247" s="22"/>
    </row>
    <row r="248" ht="12.75">
      <c r="H248" s="22"/>
    </row>
    <row r="249" ht="12.75">
      <c r="H249" s="22"/>
    </row>
    <row r="250" ht="12.75">
      <c r="H250" s="22"/>
    </row>
    <row r="251" ht="12.75">
      <c r="H251" s="22"/>
    </row>
    <row r="252" ht="12.75">
      <c r="H252" s="22"/>
    </row>
    <row r="253" ht="12.75">
      <c r="H253" s="22"/>
    </row>
    <row r="254" ht="12.75">
      <c r="H254" s="22"/>
    </row>
    <row r="255" ht="12.75">
      <c r="H255" s="22"/>
    </row>
    <row r="256" ht="12.75">
      <c r="H256" s="22"/>
    </row>
    <row r="257" ht="12.75">
      <c r="H257" s="22"/>
    </row>
    <row r="258" ht="12.75">
      <c r="H258" s="22"/>
    </row>
    <row r="259" ht="12.75">
      <c r="H259" s="22"/>
    </row>
    <row r="260" ht="12.75">
      <c r="H260" s="22"/>
    </row>
    <row r="261" ht="12.75">
      <c r="H261" s="22"/>
    </row>
    <row r="262" ht="12.75">
      <c r="H262" s="22"/>
    </row>
    <row r="263" ht="12.75">
      <c r="H263" s="22"/>
    </row>
    <row r="264" ht="12.75">
      <c r="H264" s="22"/>
    </row>
    <row r="265" ht="12.75">
      <c r="H265" s="22"/>
    </row>
    <row r="266" ht="12.75">
      <c r="H266" s="22"/>
    </row>
    <row r="267" ht="12.75">
      <c r="H267" s="22"/>
    </row>
    <row r="268" ht="12.75">
      <c r="H268" s="22"/>
    </row>
    <row r="269" ht="12.75">
      <c r="H269" s="22"/>
    </row>
    <row r="270" ht="12.75">
      <c r="H270" s="22"/>
    </row>
    <row r="271" ht="12.75">
      <c r="H271" s="22"/>
    </row>
    <row r="272" ht="12.75">
      <c r="H272" s="22"/>
    </row>
    <row r="273" ht="12.75">
      <c r="H273" s="22"/>
    </row>
    <row r="274" ht="12.75">
      <c r="H274" s="22"/>
    </row>
    <row r="275" ht="12.75">
      <c r="H275" s="22"/>
    </row>
    <row r="276" ht="12.75">
      <c r="H276" s="22"/>
    </row>
    <row r="277" ht="12.75">
      <c r="H277" s="22"/>
    </row>
    <row r="278" ht="12.75">
      <c r="H278" s="22"/>
    </row>
    <row r="279" ht="12.75">
      <c r="H279" s="22"/>
    </row>
    <row r="280" ht="12.75">
      <c r="H280" s="22"/>
    </row>
    <row r="281" ht="12.75">
      <c r="H281" s="22"/>
    </row>
    <row r="282" ht="12.75">
      <c r="H282" s="22"/>
    </row>
    <row r="283" ht="12.75">
      <c r="H283" s="22"/>
    </row>
    <row r="284" ht="12.75">
      <c r="H284" s="22"/>
    </row>
    <row r="285" ht="12.75">
      <c r="H285" s="22"/>
    </row>
    <row r="286" ht="12.75">
      <c r="H286" s="22"/>
    </row>
    <row r="287" ht="12.75">
      <c r="H287" s="22"/>
    </row>
    <row r="288" ht="12.75">
      <c r="H288" s="22"/>
    </row>
    <row r="289" ht="12.75">
      <c r="H289" s="22"/>
    </row>
    <row r="290" ht="12.75">
      <c r="H290" s="22"/>
    </row>
    <row r="291" ht="12.75">
      <c r="H291" s="22"/>
    </row>
    <row r="292" ht="12.75">
      <c r="H292" s="22"/>
    </row>
    <row r="293" ht="12.75">
      <c r="H293" s="22"/>
    </row>
    <row r="294" ht="12.75">
      <c r="H294" s="22"/>
    </row>
    <row r="295" ht="12.75">
      <c r="H295" s="22"/>
    </row>
    <row r="296" ht="12.75">
      <c r="H296" s="22"/>
    </row>
    <row r="297" ht="12.75">
      <c r="H297" s="22"/>
    </row>
    <row r="298" ht="12.75">
      <c r="H298" s="22"/>
    </row>
    <row r="299" ht="12.75">
      <c r="H299" s="22"/>
    </row>
    <row r="300" ht="12.75">
      <c r="H300" s="22"/>
    </row>
    <row r="301" ht="12.75">
      <c r="H301" s="22"/>
    </row>
    <row r="302" ht="12.75">
      <c r="H302" s="22"/>
    </row>
    <row r="303" ht="12.75">
      <c r="H303" s="22"/>
    </row>
    <row r="304" ht="12.75">
      <c r="H304" s="22"/>
    </row>
    <row r="305" ht="12.75">
      <c r="H305" s="22"/>
    </row>
    <row r="306" ht="12.75">
      <c r="H306" s="22"/>
    </row>
    <row r="307" ht="12.75">
      <c r="H307" s="22"/>
    </row>
    <row r="308" ht="12.75">
      <c r="H308" s="22"/>
    </row>
    <row r="309" ht="12.75">
      <c r="H309" s="22"/>
    </row>
    <row r="310" ht="12.75">
      <c r="H310" s="22"/>
    </row>
    <row r="311" ht="12.75">
      <c r="H311" s="22"/>
    </row>
    <row r="312" ht="12.75">
      <c r="H312" s="22"/>
    </row>
    <row r="313" ht="12.75">
      <c r="H313" s="22"/>
    </row>
    <row r="314" ht="12.75">
      <c r="H314" s="22"/>
    </row>
    <row r="315" ht="12.75">
      <c r="H315" s="22"/>
    </row>
    <row r="316" ht="12.75">
      <c r="H316" s="22"/>
    </row>
    <row r="317" ht="12.75">
      <c r="H317" s="22"/>
    </row>
    <row r="318" ht="12.75">
      <c r="H318" s="22"/>
    </row>
    <row r="319" ht="12.75">
      <c r="H319" s="22"/>
    </row>
    <row r="320" ht="12.75">
      <c r="H320" s="22"/>
    </row>
    <row r="321" ht="12.75">
      <c r="H321" s="22"/>
    </row>
    <row r="322" ht="12.75">
      <c r="H322" s="22"/>
    </row>
    <row r="323" ht="12.75">
      <c r="H323" s="22"/>
    </row>
    <row r="324" ht="12.75">
      <c r="H324" s="22"/>
    </row>
    <row r="325" ht="12.75">
      <c r="H325" s="22"/>
    </row>
    <row r="326" ht="12.75">
      <c r="H326" s="22"/>
    </row>
    <row r="327" ht="12.75">
      <c r="H327" s="22"/>
    </row>
    <row r="328" ht="12.75">
      <c r="H328" s="22"/>
    </row>
    <row r="329" ht="12.75">
      <c r="H329" s="22"/>
    </row>
    <row r="330" ht="12.75">
      <c r="H330" s="22"/>
    </row>
    <row r="331" ht="12.75">
      <c r="H331" s="22"/>
    </row>
    <row r="332" ht="12.75">
      <c r="H332" s="22"/>
    </row>
    <row r="333" ht="12.75">
      <c r="H333" s="22"/>
    </row>
    <row r="334" ht="12.75">
      <c r="H334" s="22"/>
    </row>
    <row r="335" ht="12.75">
      <c r="H335" s="22"/>
    </row>
    <row r="336" ht="12.75">
      <c r="H336" s="22"/>
    </row>
    <row r="337" ht="12.75">
      <c r="H337" s="22"/>
    </row>
    <row r="338" ht="12.75">
      <c r="H338" s="22"/>
    </row>
    <row r="339" ht="12.75">
      <c r="H339" s="22"/>
    </row>
    <row r="340" ht="12.75">
      <c r="H340" s="22"/>
    </row>
    <row r="341" ht="12.75">
      <c r="H341" s="22"/>
    </row>
    <row r="342" ht="12.75">
      <c r="H342" s="22"/>
    </row>
    <row r="343" ht="12.75">
      <c r="H343" s="22"/>
    </row>
    <row r="344" ht="12.75">
      <c r="H344" s="22"/>
    </row>
    <row r="345" ht="12.75">
      <c r="H345" s="22"/>
    </row>
    <row r="346" ht="12.75">
      <c r="H346" s="22"/>
    </row>
    <row r="347" ht="12.75">
      <c r="H347" s="22"/>
    </row>
    <row r="348" ht="12.75">
      <c r="H348" s="22"/>
    </row>
    <row r="349" ht="12.75">
      <c r="H349" s="22"/>
    </row>
    <row r="350" ht="12.75">
      <c r="H350" s="22"/>
    </row>
    <row r="351" ht="12.75">
      <c r="H351" s="22"/>
    </row>
    <row r="352" ht="12.75">
      <c r="H352" s="22"/>
    </row>
    <row r="353" ht="12.75">
      <c r="H353" s="22"/>
    </row>
    <row r="354" ht="12.75">
      <c r="H354" s="22"/>
    </row>
    <row r="355" ht="12.75">
      <c r="H355" s="22"/>
    </row>
    <row r="356" ht="12.75">
      <c r="H356" s="22"/>
    </row>
    <row r="357" ht="12.75">
      <c r="H357" s="22"/>
    </row>
    <row r="358" ht="12.75">
      <c r="H358" s="22"/>
    </row>
    <row r="359" ht="12.75">
      <c r="H359" s="22"/>
    </row>
    <row r="360" ht="12.75">
      <c r="H360" s="22"/>
    </row>
    <row r="361" ht="12.75">
      <c r="H361" s="22"/>
    </row>
    <row r="362" ht="12.75">
      <c r="H362" s="22"/>
    </row>
    <row r="363" ht="12.75">
      <c r="H363" s="22"/>
    </row>
    <row r="364" ht="12.75">
      <c r="H364" s="22"/>
    </row>
    <row r="365" ht="12.75">
      <c r="H365" s="22"/>
    </row>
    <row r="366" ht="12.75">
      <c r="H366" s="22"/>
    </row>
    <row r="367" ht="12.75">
      <c r="H367" s="22"/>
    </row>
    <row r="368" ht="12.75">
      <c r="H368" s="22"/>
    </row>
    <row r="369" ht="12.75">
      <c r="H369" s="22"/>
    </row>
    <row r="370" ht="12.75">
      <c r="H370" s="22"/>
    </row>
    <row r="371" ht="12.75">
      <c r="H371" s="22"/>
    </row>
    <row r="372" ht="12.75">
      <c r="H372" s="22"/>
    </row>
    <row r="373" ht="12.75">
      <c r="H373" s="22"/>
    </row>
    <row r="374" ht="12.75">
      <c r="H374" s="22"/>
    </row>
    <row r="375" ht="12.75">
      <c r="H375" s="22"/>
    </row>
    <row r="376" ht="12.75">
      <c r="H376" s="22"/>
    </row>
    <row r="377" ht="12.75">
      <c r="H377" s="22"/>
    </row>
    <row r="378" ht="12.75">
      <c r="H378" s="22"/>
    </row>
    <row r="379" ht="12.75">
      <c r="H379" s="22"/>
    </row>
    <row r="380" ht="12.75">
      <c r="H380" s="22"/>
    </row>
    <row r="381" ht="12.75">
      <c r="H381" s="22"/>
    </row>
    <row r="382" ht="12.75">
      <c r="H382" s="22"/>
    </row>
    <row r="383" ht="12.75">
      <c r="H383" s="22"/>
    </row>
    <row r="384" ht="12.75">
      <c r="H384" s="22"/>
    </row>
    <row r="385" ht="12.75">
      <c r="H385" s="22"/>
    </row>
    <row r="386" ht="12.75">
      <c r="H386" s="22"/>
    </row>
    <row r="387" ht="12.75">
      <c r="H387" s="22"/>
    </row>
    <row r="388" ht="12.75">
      <c r="H388" s="22"/>
    </row>
    <row r="389" ht="12.75">
      <c r="H389" s="22"/>
    </row>
    <row r="390" ht="12.75">
      <c r="H390" s="22"/>
    </row>
    <row r="391" ht="12.75">
      <c r="H391" s="22"/>
    </row>
    <row r="392" ht="12.75">
      <c r="H392" s="22"/>
    </row>
    <row r="393" ht="12.75">
      <c r="H393" s="22"/>
    </row>
    <row r="394" ht="12.75">
      <c r="H394" s="22"/>
    </row>
    <row r="395" ht="12.75">
      <c r="H395" s="22"/>
    </row>
    <row r="396" ht="12.75">
      <c r="H396" s="22"/>
    </row>
    <row r="397" ht="12.75">
      <c r="H397" s="22"/>
    </row>
    <row r="398" ht="12.75">
      <c r="H398" s="22"/>
    </row>
    <row r="399" ht="12.75">
      <c r="H399" s="22"/>
    </row>
    <row r="400" ht="12.75">
      <c r="H400" s="22"/>
    </row>
    <row r="401" ht="12.75">
      <c r="H401" s="22"/>
    </row>
    <row r="402" ht="12.75">
      <c r="H402" s="22"/>
    </row>
    <row r="403" ht="12.75">
      <c r="H403" s="22"/>
    </row>
    <row r="404" ht="12.75">
      <c r="H404" s="22"/>
    </row>
    <row r="405" ht="12.75">
      <c r="H405" s="22"/>
    </row>
    <row r="406" ht="12.75">
      <c r="H406" s="22"/>
    </row>
    <row r="407" ht="12.75">
      <c r="H407" s="22"/>
    </row>
    <row r="408" ht="12.75">
      <c r="H408" s="22"/>
    </row>
    <row r="409" ht="12.75">
      <c r="H409" s="22"/>
    </row>
    <row r="410" ht="12.75">
      <c r="H410" s="22"/>
    </row>
    <row r="411" ht="12.75">
      <c r="H411" s="22"/>
    </row>
    <row r="412" ht="12.75">
      <c r="H412" s="22"/>
    </row>
    <row r="413" ht="12.75">
      <c r="H413" s="22"/>
    </row>
    <row r="414" ht="12.75">
      <c r="H414" s="22"/>
    </row>
    <row r="415" ht="12.75">
      <c r="H415" s="22"/>
    </row>
    <row r="416" ht="12.75">
      <c r="H416" s="22"/>
    </row>
    <row r="417" ht="12.75">
      <c r="H417" s="22"/>
    </row>
    <row r="418" ht="12.75">
      <c r="H418" s="22"/>
    </row>
    <row r="419" ht="12.75">
      <c r="H419" s="22"/>
    </row>
    <row r="420" ht="12.75">
      <c r="H420" s="22"/>
    </row>
    <row r="421" ht="12.75">
      <c r="H421" s="22"/>
    </row>
    <row r="422" ht="12.75">
      <c r="H422" s="22"/>
    </row>
    <row r="423" ht="12.75">
      <c r="H423" s="22"/>
    </row>
    <row r="424" ht="12.75">
      <c r="H424" s="22"/>
    </row>
    <row r="425" ht="12.75">
      <c r="H425" s="22"/>
    </row>
    <row r="426" ht="12.75">
      <c r="H426" s="22"/>
    </row>
    <row r="427" ht="12.75">
      <c r="H427" s="22"/>
    </row>
    <row r="428" ht="12.75">
      <c r="H428" s="22"/>
    </row>
    <row r="429" ht="12.75">
      <c r="H429" s="22"/>
    </row>
    <row r="430" ht="12.75">
      <c r="H430" s="22"/>
    </row>
    <row r="431" ht="12.75">
      <c r="H431" s="22"/>
    </row>
    <row r="432" ht="12.75">
      <c r="H432" s="22"/>
    </row>
    <row r="433" ht="12.75">
      <c r="H433" s="22"/>
    </row>
    <row r="434" ht="12.75">
      <c r="H434" s="22"/>
    </row>
    <row r="435" ht="12.75">
      <c r="H435" s="22"/>
    </row>
    <row r="436" ht="12.75">
      <c r="H436" s="22"/>
    </row>
    <row r="437" ht="12.75">
      <c r="H437" s="22"/>
    </row>
    <row r="438" ht="12.75">
      <c r="H438" s="22"/>
    </row>
    <row r="439" ht="12.75">
      <c r="H439" s="22"/>
    </row>
    <row r="440" ht="12.75">
      <c r="H440" s="22"/>
    </row>
    <row r="441" ht="12.75">
      <c r="H441" s="22"/>
    </row>
    <row r="442" ht="12.75">
      <c r="H442" s="22"/>
    </row>
    <row r="443" ht="12.75">
      <c r="H443" s="22"/>
    </row>
    <row r="444" ht="12.75">
      <c r="H444" s="22"/>
    </row>
    <row r="445" ht="12.75">
      <c r="H445" s="22"/>
    </row>
    <row r="446" ht="12.75">
      <c r="H446" s="22"/>
    </row>
    <row r="447" ht="12.75">
      <c r="H447" s="22"/>
    </row>
    <row r="448" ht="12.75">
      <c r="H448" s="22"/>
    </row>
    <row r="449" ht="12.75">
      <c r="H449" s="22"/>
    </row>
    <row r="450" ht="12.75">
      <c r="H450" s="22"/>
    </row>
    <row r="451" ht="12.75">
      <c r="H451" s="22"/>
    </row>
    <row r="452" ht="12.75">
      <c r="H452" s="22"/>
    </row>
    <row r="453" ht="12.75">
      <c r="H453" s="22"/>
    </row>
    <row r="454" ht="12.75">
      <c r="H454" s="22"/>
    </row>
    <row r="455" ht="12.75">
      <c r="H455" s="22"/>
    </row>
    <row r="456" ht="12.75">
      <c r="H456" s="22"/>
    </row>
    <row r="457" ht="12.75">
      <c r="H457" s="22"/>
    </row>
    <row r="458" ht="12.75">
      <c r="H458" s="22"/>
    </row>
    <row r="459" ht="12.75">
      <c r="H459" s="22"/>
    </row>
    <row r="460" ht="12.75">
      <c r="H460" s="22"/>
    </row>
    <row r="461" ht="12.75">
      <c r="H461" s="22"/>
    </row>
    <row r="462" ht="12.75">
      <c r="H462" s="22"/>
    </row>
    <row r="463" ht="12.75">
      <c r="H463" s="22"/>
    </row>
    <row r="464" ht="12.75">
      <c r="H464" s="22"/>
    </row>
    <row r="465" ht="12.75">
      <c r="H465" s="22"/>
    </row>
    <row r="466" ht="12.75">
      <c r="H466" s="22"/>
    </row>
    <row r="467" ht="12.75">
      <c r="H467" s="22"/>
    </row>
    <row r="468" ht="12.75">
      <c r="H468" s="22"/>
    </row>
    <row r="469" ht="12.75">
      <c r="H469" s="22"/>
    </row>
    <row r="470" ht="12.75">
      <c r="H470" s="22"/>
    </row>
    <row r="471" ht="12.75">
      <c r="H471" s="22"/>
    </row>
    <row r="472" ht="12.75">
      <c r="H472" s="22"/>
    </row>
    <row r="473" ht="12.75">
      <c r="H473" s="22"/>
    </row>
    <row r="474" ht="12.75">
      <c r="H474" s="22"/>
    </row>
    <row r="475" ht="12.75">
      <c r="H475" s="22"/>
    </row>
    <row r="476" ht="12.75">
      <c r="H476" s="22"/>
    </row>
    <row r="477" ht="12.75">
      <c r="H477" s="22"/>
    </row>
    <row r="478" ht="12.75">
      <c r="H478" s="22"/>
    </row>
    <row r="479" ht="12.75">
      <c r="H479" s="22"/>
    </row>
    <row r="480" ht="12.75">
      <c r="H480" s="22"/>
    </row>
    <row r="481" ht="12.75">
      <c r="H481" s="22"/>
    </row>
    <row r="482" ht="12.75">
      <c r="H482" s="22"/>
    </row>
    <row r="483" ht="12.75">
      <c r="H483" s="22"/>
    </row>
    <row r="484" ht="12.75">
      <c r="H484" s="22"/>
    </row>
    <row r="485" ht="12.75">
      <c r="H485" s="22"/>
    </row>
    <row r="486" ht="12.75">
      <c r="H486" s="22"/>
    </row>
    <row r="487" ht="12.75">
      <c r="H487" s="22"/>
    </row>
    <row r="488" ht="12.75">
      <c r="H488" s="22"/>
    </row>
    <row r="489" ht="12.75">
      <c r="H489" s="22"/>
    </row>
    <row r="490" ht="12.75">
      <c r="H490" s="22"/>
    </row>
    <row r="491" ht="12.75">
      <c r="H491" s="22"/>
    </row>
    <row r="492" ht="12.75">
      <c r="H492" s="22"/>
    </row>
    <row r="493" ht="12.75">
      <c r="H493" s="22"/>
    </row>
    <row r="494" ht="12.75">
      <c r="H494" s="22"/>
    </row>
    <row r="495" ht="12.75">
      <c r="H495" s="22"/>
    </row>
    <row r="496" ht="12.75">
      <c r="H496" s="22"/>
    </row>
    <row r="497" ht="12.75">
      <c r="H497" s="22"/>
    </row>
    <row r="498" ht="12.75">
      <c r="H498" s="22"/>
    </row>
    <row r="499" ht="12.75">
      <c r="H499" s="22"/>
    </row>
    <row r="500" ht="12.75">
      <c r="H500" s="22"/>
    </row>
    <row r="501" ht="12.75">
      <c r="H501" s="22"/>
    </row>
    <row r="502" ht="12.75">
      <c r="H502" s="22"/>
    </row>
    <row r="503" ht="12.75">
      <c r="H503" s="22"/>
    </row>
    <row r="504" ht="12.75">
      <c r="H504" s="22"/>
    </row>
    <row r="505" ht="12.75">
      <c r="H505" s="22"/>
    </row>
    <row r="506" ht="12.75">
      <c r="H506" s="22"/>
    </row>
    <row r="507" ht="12.75">
      <c r="H507" s="22"/>
    </row>
    <row r="508" ht="12.75">
      <c r="H508" s="22"/>
    </row>
    <row r="509" ht="12.75">
      <c r="H509" s="22"/>
    </row>
    <row r="510" ht="12.75">
      <c r="H510" s="22"/>
    </row>
    <row r="511" ht="12.75">
      <c r="H511" s="22"/>
    </row>
    <row r="512" ht="12.75">
      <c r="H512" s="22"/>
    </row>
    <row r="513" ht="12.75">
      <c r="H513" s="22"/>
    </row>
    <row r="514" ht="12.75">
      <c r="H514" s="22"/>
    </row>
    <row r="515" ht="12.75">
      <c r="H515" s="22"/>
    </row>
    <row r="516" ht="12.75">
      <c r="H516" s="22"/>
    </row>
    <row r="517" ht="12.75">
      <c r="H517" s="22"/>
    </row>
    <row r="518" ht="12.75">
      <c r="H518" s="22"/>
    </row>
    <row r="519" ht="12.75">
      <c r="H519" s="22"/>
    </row>
    <row r="520" ht="12.75">
      <c r="H520" s="22"/>
    </row>
    <row r="521" ht="12.75">
      <c r="H521" s="22"/>
    </row>
    <row r="522" ht="12.75">
      <c r="H522" s="22"/>
    </row>
    <row r="523" ht="12.75">
      <c r="H523" s="22"/>
    </row>
    <row r="524" ht="12.75">
      <c r="H524" s="22"/>
    </row>
    <row r="525" ht="12.75">
      <c r="H525" s="22"/>
    </row>
    <row r="526" ht="12.75">
      <c r="H526" s="22"/>
    </row>
    <row r="527" ht="12.75">
      <c r="H527" s="22"/>
    </row>
    <row r="528" ht="12.75">
      <c r="H528" s="22"/>
    </row>
    <row r="529" ht="12.75">
      <c r="H529" s="22"/>
    </row>
    <row r="530" ht="12.75">
      <c r="H530" s="22"/>
    </row>
    <row r="531" ht="12.75">
      <c r="H531" s="22"/>
    </row>
    <row r="532" ht="12.75">
      <c r="H532" s="22"/>
    </row>
    <row r="533" ht="12.75">
      <c r="H533" s="22"/>
    </row>
    <row r="534" ht="12.75">
      <c r="H534" s="22"/>
    </row>
    <row r="535" ht="12.75">
      <c r="H535" s="22"/>
    </row>
    <row r="536" ht="12.75">
      <c r="H536" s="22"/>
    </row>
    <row r="537" ht="12.75">
      <c r="H537" s="22"/>
    </row>
    <row r="538" ht="12.75">
      <c r="H538" s="22"/>
    </row>
    <row r="539" ht="12.75">
      <c r="H539" s="22"/>
    </row>
    <row r="540" ht="12.75">
      <c r="H540" s="22"/>
    </row>
    <row r="541" ht="12.75">
      <c r="H541" s="22"/>
    </row>
    <row r="542" ht="12.75">
      <c r="H542" s="22"/>
    </row>
    <row r="543" ht="12.75">
      <c r="H543" s="22"/>
    </row>
    <row r="544" ht="12.75">
      <c r="H544" s="22"/>
    </row>
    <row r="545" ht="12.75">
      <c r="H545" s="22"/>
    </row>
    <row r="546" ht="12.75">
      <c r="H546" s="22"/>
    </row>
    <row r="547" ht="12.75">
      <c r="H547" s="22"/>
    </row>
    <row r="548" ht="12.75">
      <c r="H548" s="22"/>
    </row>
    <row r="549" ht="12.75">
      <c r="H549" s="22"/>
    </row>
    <row r="550" ht="12.75">
      <c r="H550" s="22"/>
    </row>
    <row r="551" ht="12.75">
      <c r="H551" s="22"/>
    </row>
    <row r="552" ht="12.75">
      <c r="H552" s="22"/>
    </row>
    <row r="553" ht="12.75">
      <c r="H553" s="22"/>
    </row>
    <row r="554" ht="12.75">
      <c r="H554" s="22"/>
    </row>
    <row r="555" ht="12.75">
      <c r="H555" s="22"/>
    </row>
    <row r="556" ht="12.75">
      <c r="H556" s="22"/>
    </row>
    <row r="557" ht="12.75">
      <c r="H557" s="22"/>
    </row>
    <row r="558" ht="12.75">
      <c r="H558" s="22"/>
    </row>
    <row r="559" ht="12.75">
      <c r="H559" s="22"/>
    </row>
    <row r="560" ht="12.75">
      <c r="H560" s="22"/>
    </row>
    <row r="561" ht="12.75">
      <c r="H561" s="22"/>
    </row>
    <row r="562" ht="12.75">
      <c r="H562" s="22"/>
    </row>
    <row r="563" ht="12.75">
      <c r="H563" s="22"/>
    </row>
    <row r="564" ht="12.75">
      <c r="H564" s="22"/>
    </row>
    <row r="565" ht="12.75">
      <c r="H565" s="22"/>
    </row>
    <row r="566" ht="12.75">
      <c r="H566" s="22"/>
    </row>
    <row r="567" ht="12.75">
      <c r="H567" s="22"/>
    </row>
    <row r="568" ht="12.75">
      <c r="H568" s="22"/>
    </row>
    <row r="569" ht="12.75">
      <c r="H569" s="22"/>
    </row>
    <row r="570" ht="12.75">
      <c r="H570" s="22"/>
    </row>
    <row r="571" ht="12.75">
      <c r="H571" s="22"/>
    </row>
    <row r="572" ht="12.75">
      <c r="H572" s="22"/>
    </row>
    <row r="573" ht="12.75">
      <c r="H573" s="22"/>
    </row>
    <row r="574" ht="12.75">
      <c r="H574" s="22"/>
    </row>
    <row r="575" ht="12.75">
      <c r="H575" s="22"/>
    </row>
    <row r="576" ht="12.75">
      <c r="H576" s="22"/>
    </row>
    <row r="577" ht="12.75">
      <c r="H577" s="22"/>
    </row>
    <row r="578" ht="12.75">
      <c r="H578" s="22"/>
    </row>
    <row r="579" ht="12.75">
      <c r="H579" s="22"/>
    </row>
    <row r="580" ht="12.75">
      <c r="H580" s="22"/>
    </row>
    <row r="581" ht="12.75">
      <c r="H581" s="22"/>
    </row>
    <row r="582" ht="12.75">
      <c r="H582" s="22"/>
    </row>
    <row r="583" ht="12.75">
      <c r="H583" s="22"/>
    </row>
    <row r="584" ht="12.75">
      <c r="H584" s="22"/>
    </row>
    <row r="585" ht="12.75">
      <c r="H585" s="22"/>
    </row>
    <row r="586" ht="12.75">
      <c r="H586" s="22"/>
    </row>
    <row r="587" ht="12.75">
      <c r="H587" s="22"/>
    </row>
    <row r="588" ht="12.75">
      <c r="H588" s="22"/>
    </row>
    <row r="589" ht="12.75">
      <c r="H589" s="22"/>
    </row>
    <row r="590" ht="12.75">
      <c r="H590" s="22"/>
    </row>
    <row r="591" ht="12.75">
      <c r="H591" s="22"/>
    </row>
    <row r="592" ht="12.75">
      <c r="H592" s="22"/>
    </row>
    <row r="593" ht="12.75">
      <c r="H593" s="22"/>
    </row>
    <row r="594" ht="12.75">
      <c r="H594" s="22"/>
    </row>
    <row r="595" ht="12.75">
      <c r="H595" s="22"/>
    </row>
    <row r="596" ht="12.75">
      <c r="H596" s="22"/>
    </row>
    <row r="597" ht="12.75">
      <c r="H597" s="22"/>
    </row>
    <row r="598" ht="12.75">
      <c r="H598" s="22"/>
    </row>
    <row r="599" ht="12.75">
      <c r="H599" s="22"/>
    </row>
    <row r="600" ht="12.75">
      <c r="H600" s="22"/>
    </row>
    <row r="601" ht="12.75">
      <c r="H601" s="22"/>
    </row>
    <row r="602" ht="12.75">
      <c r="H602" s="22"/>
    </row>
    <row r="603" ht="12.75">
      <c r="H603" s="22"/>
    </row>
    <row r="604" ht="12.75">
      <c r="H604" s="22"/>
    </row>
    <row r="605" ht="12.75">
      <c r="H605" s="22"/>
    </row>
    <row r="606" ht="12.75">
      <c r="H606" s="22"/>
    </row>
    <row r="607" ht="12.75">
      <c r="H607" s="22"/>
    </row>
    <row r="608" ht="12.75">
      <c r="H608" s="22"/>
    </row>
    <row r="609" ht="12.75">
      <c r="H609" s="22"/>
    </row>
    <row r="610" ht="12.75">
      <c r="H610" s="22"/>
    </row>
    <row r="611" ht="12.75">
      <c r="H611" s="22"/>
    </row>
    <row r="612" ht="12.75">
      <c r="H612" s="22"/>
    </row>
    <row r="613" ht="12.75">
      <c r="H613" s="22"/>
    </row>
    <row r="614" ht="12.75">
      <c r="H614" s="22"/>
    </row>
    <row r="615" ht="12.75">
      <c r="H615" s="22"/>
    </row>
    <row r="616" ht="12.75">
      <c r="H616" s="22"/>
    </row>
    <row r="617" ht="12.75">
      <c r="H617" s="22"/>
    </row>
    <row r="618" ht="12.75">
      <c r="H618" s="22"/>
    </row>
    <row r="619" ht="12.75">
      <c r="H619" s="22"/>
    </row>
    <row r="620" ht="12.75">
      <c r="H620" s="22"/>
    </row>
    <row r="621" ht="12.75">
      <c r="H621" s="22"/>
    </row>
    <row r="622" ht="12.75">
      <c r="H622" s="22"/>
    </row>
    <row r="623" ht="12.75">
      <c r="H623" s="22"/>
    </row>
    <row r="624" ht="12.75">
      <c r="H624" s="22"/>
    </row>
    <row r="625" ht="12.75">
      <c r="H625" s="22"/>
    </row>
    <row r="626" ht="12.75">
      <c r="H626" s="22"/>
    </row>
    <row r="627" ht="12.75">
      <c r="H627" s="22"/>
    </row>
    <row r="628" ht="12.75">
      <c r="H628" s="22"/>
    </row>
    <row r="629" ht="12.75">
      <c r="H629" s="22"/>
    </row>
    <row r="630" ht="12.75">
      <c r="H630" s="22"/>
    </row>
    <row r="631" ht="12.75">
      <c r="H631" s="22"/>
    </row>
    <row r="632" ht="12.75">
      <c r="H632" s="22"/>
    </row>
    <row r="633" ht="12.75">
      <c r="H633" s="22"/>
    </row>
    <row r="634" ht="12.75">
      <c r="H634" s="22"/>
    </row>
    <row r="635" ht="12.75">
      <c r="H635" s="22"/>
    </row>
    <row r="636" ht="12.75">
      <c r="H636" s="22"/>
    </row>
    <row r="637" ht="12.75">
      <c r="H637" s="22"/>
    </row>
    <row r="638" ht="12.75">
      <c r="H638" s="22"/>
    </row>
    <row r="639" ht="12.75">
      <c r="H639" s="22"/>
    </row>
    <row r="640" ht="12.75">
      <c r="H640" s="22"/>
    </row>
    <row r="641" ht="12.75">
      <c r="H641" s="22"/>
    </row>
    <row r="642" ht="12.75">
      <c r="H642" s="22"/>
    </row>
    <row r="643" ht="12.75">
      <c r="H643" s="22"/>
    </row>
    <row r="644" ht="12.75">
      <c r="H644" s="22"/>
    </row>
    <row r="645" ht="12.75">
      <c r="H645" s="22"/>
    </row>
    <row r="646" ht="12.75">
      <c r="H646" s="22"/>
    </row>
    <row r="647" ht="12.75">
      <c r="H647" s="22"/>
    </row>
    <row r="648" ht="12.75">
      <c r="H648" s="22"/>
    </row>
    <row r="649" ht="12.75">
      <c r="H649" s="22"/>
    </row>
    <row r="650" ht="12.75">
      <c r="H650" s="22"/>
    </row>
    <row r="651" ht="12.75">
      <c r="H651" s="22"/>
    </row>
    <row r="652" ht="12.75">
      <c r="H652" s="22"/>
    </row>
    <row r="653" ht="12.75">
      <c r="H653" s="22"/>
    </row>
    <row r="654" ht="12.75">
      <c r="H654" s="22"/>
    </row>
    <row r="655" ht="12.75">
      <c r="H655" s="22"/>
    </row>
    <row r="656" ht="12.75">
      <c r="H656" s="22"/>
    </row>
    <row r="657" ht="12.75">
      <c r="H657" s="22"/>
    </row>
    <row r="658" ht="12.75">
      <c r="H658" s="22"/>
    </row>
    <row r="659" ht="12.75">
      <c r="H659" s="22"/>
    </row>
    <row r="660" ht="12.75">
      <c r="H660" s="22"/>
    </row>
    <row r="661" ht="12.75">
      <c r="H661" s="22"/>
    </row>
    <row r="662" ht="12.75">
      <c r="H662" s="22"/>
    </row>
    <row r="663" ht="12.75">
      <c r="H663" s="22"/>
    </row>
    <row r="664" ht="12.75">
      <c r="H664" s="22"/>
    </row>
    <row r="665" ht="12.75">
      <c r="H665" s="22"/>
    </row>
    <row r="666" ht="12.75">
      <c r="H666" s="22"/>
    </row>
    <row r="667" ht="12.75">
      <c r="H667" s="22"/>
    </row>
    <row r="668" ht="12.75">
      <c r="H668" s="22"/>
    </row>
    <row r="669" ht="12.75">
      <c r="H669" s="22"/>
    </row>
    <row r="670" ht="12.75">
      <c r="H670" s="22"/>
    </row>
    <row r="671" ht="12.75">
      <c r="H671" s="22"/>
    </row>
    <row r="672" ht="12.75">
      <c r="H672" s="22"/>
    </row>
    <row r="673" ht="12.75">
      <c r="H673" s="22"/>
    </row>
    <row r="674" ht="12.75">
      <c r="H674" s="22"/>
    </row>
    <row r="675" ht="12.75">
      <c r="H675" s="22"/>
    </row>
    <row r="676" ht="12.75">
      <c r="H676" s="22"/>
    </row>
    <row r="677" ht="12.75">
      <c r="H677" s="22"/>
    </row>
    <row r="678" ht="12.75">
      <c r="H678" s="22"/>
    </row>
    <row r="679" ht="12.75">
      <c r="H679" s="22"/>
    </row>
    <row r="680" ht="12.75">
      <c r="H680" s="22"/>
    </row>
    <row r="681" ht="12.75">
      <c r="H681" s="22"/>
    </row>
    <row r="682" ht="12.75">
      <c r="H682" s="22"/>
    </row>
    <row r="683" ht="12.75">
      <c r="H683" s="22"/>
    </row>
    <row r="684" ht="12.75">
      <c r="H684" s="22"/>
    </row>
    <row r="685" ht="12.75">
      <c r="H685" s="22"/>
    </row>
    <row r="686" ht="12.75">
      <c r="H686" s="22"/>
    </row>
    <row r="687" ht="12.75">
      <c r="H687" s="22"/>
    </row>
    <row r="688" ht="12.75">
      <c r="H688" s="22"/>
    </row>
    <row r="689" ht="12.75">
      <c r="H689" s="22"/>
    </row>
    <row r="690" ht="12.75">
      <c r="H690" s="22"/>
    </row>
    <row r="691" ht="12.75">
      <c r="H691" s="22"/>
    </row>
    <row r="692" ht="12.75">
      <c r="H692" s="22"/>
    </row>
    <row r="693" ht="12.75">
      <c r="H693" s="22"/>
    </row>
    <row r="694" ht="12.75">
      <c r="H694" s="22"/>
    </row>
    <row r="695" ht="12.75">
      <c r="H695" s="22"/>
    </row>
    <row r="696" ht="12.75">
      <c r="H696" s="22"/>
    </row>
    <row r="697" ht="12.75">
      <c r="H697" s="22"/>
    </row>
    <row r="698" ht="12.75">
      <c r="H698" s="22"/>
    </row>
    <row r="699" ht="12.75">
      <c r="H699" s="22"/>
    </row>
    <row r="700" ht="12.75">
      <c r="H700" s="22"/>
    </row>
    <row r="701" ht="12.75">
      <c r="H701" s="22"/>
    </row>
    <row r="702" ht="12.75">
      <c r="H702" s="22"/>
    </row>
    <row r="703" ht="12.75">
      <c r="H703" s="22"/>
    </row>
    <row r="704" ht="12.75">
      <c r="H704" s="22"/>
    </row>
    <row r="705" ht="12.75">
      <c r="H705" s="22"/>
    </row>
    <row r="706" ht="12.75">
      <c r="H706" s="22"/>
    </row>
    <row r="707" ht="12.75">
      <c r="H707" s="22"/>
    </row>
    <row r="708" ht="12.75">
      <c r="H708" s="22"/>
    </row>
    <row r="709" ht="12.75">
      <c r="H709" s="22"/>
    </row>
    <row r="710" ht="12.75">
      <c r="H710" s="22"/>
    </row>
    <row r="711" ht="12.75">
      <c r="H711" s="22"/>
    </row>
    <row r="712" ht="12.75">
      <c r="H712" s="22"/>
    </row>
    <row r="713" ht="12.75">
      <c r="H713" s="22"/>
    </row>
    <row r="714" ht="12.75">
      <c r="H714" s="22"/>
    </row>
    <row r="715" ht="12.75">
      <c r="H715" s="22"/>
    </row>
    <row r="716" ht="12.75">
      <c r="H716" s="22"/>
    </row>
    <row r="717" ht="12.75">
      <c r="H717" s="22"/>
    </row>
    <row r="718" ht="12.75">
      <c r="H718" s="22"/>
    </row>
    <row r="719" ht="12.75">
      <c r="H719" s="22"/>
    </row>
    <row r="720" ht="12.75">
      <c r="H720" s="22"/>
    </row>
    <row r="721" ht="12.75">
      <c r="H721" s="22"/>
    </row>
    <row r="722" ht="12.75">
      <c r="H722" s="22"/>
    </row>
    <row r="723" ht="12.75">
      <c r="H723" s="22"/>
    </row>
    <row r="724" ht="12.75">
      <c r="H724" s="22"/>
    </row>
    <row r="725" ht="12.75">
      <c r="H725" s="22"/>
    </row>
    <row r="726" ht="12.75">
      <c r="H726" s="22"/>
    </row>
    <row r="727" ht="12.75">
      <c r="H727" s="22"/>
    </row>
    <row r="728" ht="12.75">
      <c r="H728" s="22"/>
    </row>
    <row r="729" ht="12.75">
      <c r="H729" s="22"/>
    </row>
    <row r="730" ht="12.75">
      <c r="H730" s="22"/>
    </row>
    <row r="731" ht="12.75">
      <c r="H731" s="22"/>
    </row>
    <row r="732" ht="12.75">
      <c r="H732" s="22"/>
    </row>
    <row r="733" ht="12.75">
      <c r="H733" s="22"/>
    </row>
    <row r="734" ht="12.75">
      <c r="H734" s="22"/>
    </row>
    <row r="735" ht="12.75">
      <c r="H735" s="22"/>
    </row>
    <row r="736" ht="12.75">
      <c r="H736" s="22"/>
    </row>
    <row r="737" ht="12.75">
      <c r="H737" s="22"/>
    </row>
    <row r="738" ht="12.75">
      <c r="H738" s="22"/>
    </row>
    <row r="739" ht="12.75">
      <c r="H739" s="22"/>
    </row>
    <row r="740" ht="12.75">
      <c r="H740" s="22"/>
    </row>
    <row r="741" ht="12.75">
      <c r="H741" s="22"/>
    </row>
    <row r="742" ht="12.75">
      <c r="H742" s="22"/>
    </row>
    <row r="743" ht="12.75">
      <c r="H743" s="22"/>
    </row>
    <row r="744" ht="12.75">
      <c r="H744" s="22"/>
    </row>
    <row r="745" ht="12.75">
      <c r="H745" s="22"/>
    </row>
    <row r="746" ht="12.75">
      <c r="H746" s="22"/>
    </row>
    <row r="747" ht="12.75">
      <c r="H747" s="22"/>
    </row>
    <row r="748" ht="12.75">
      <c r="H748" s="22"/>
    </row>
    <row r="749" ht="12.75">
      <c r="H749" s="22"/>
    </row>
    <row r="750" ht="12.75">
      <c r="H750" s="22"/>
    </row>
    <row r="751" ht="12.75">
      <c r="H751" s="22"/>
    </row>
    <row r="752" ht="12.75">
      <c r="H752" s="22"/>
    </row>
    <row r="753" ht="12.75">
      <c r="H753" s="22"/>
    </row>
    <row r="754" ht="12.75">
      <c r="H754" s="22"/>
    </row>
    <row r="755" ht="12.75">
      <c r="H755" s="22"/>
    </row>
    <row r="756" ht="12.75">
      <c r="H756" s="22"/>
    </row>
    <row r="757" ht="12.75">
      <c r="H757" s="22"/>
    </row>
    <row r="758" ht="12.75">
      <c r="H758" s="22"/>
    </row>
    <row r="759" ht="12.75">
      <c r="H759" s="22"/>
    </row>
    <row r="760" ht="12.75">
      <c r="H760" s="22"/>
    </row>
    <row r="761" ht="12.75">
      <c r="H761" s="22"/>
    </row>
    <row r="762" ht="12.75">
      <c r="H762" s="22"/>
    </row>
    <row r="763" ht="12.75">
      <c r="H763" s="22"/>
    </row>
    <row r="764" ht="12.75">
      <c r="H764" s="22"/>
    </row>
    <row r="765" ht="12.75">
      <c r="H765" s="22"/>
    </row>
    <row r="766" ht="12.75">
      <c r="H766" s="22"/>
    </row>
    <row r="767" ht="12.75">
      <c r="H767" s="22"/>
    </row>
    <row r="768" ht="12.75">
      <c r="H768" s="22"/>
    </row>
    <row r="769" ht="12.75">
      <c r="H769" s="22"/>
    </row>
    <row r="770" ht="12.75">
      <c r="H770" s="22"/>
    </row>
    <row r="771" ht="12.75">
      <c r="H771" s="22"/>
    </row>
    <row r="772" ht="12.75">
      <c r="H772" s="22"/>
    </row>
    <row r="773" ht="12.75">
      <c r="H773" s="22"/>
    </row>
    <row r="774" ht="12.75">
      <c r="H774" s="22"/>
    </row>
    <row r="775" ht="12.75">
      <c r="H775" s="22"/>
    </row>
    <row r="776" ht="12.75">
      <c r="H776" s="22"/>
    </row>
    <row r="777" ht="12.75">
      <c r="H777" s="22"/>
    </row>
    <row r="778" ht="12.75">
      <c r="H778" s="22"/>
    </row>
    <row r="779" ht="12.75">
      <c r="H779" s="22"/>
    </row>
    <row r="780" ht="12.75">
      <c r="H780" s="22"/>
    </row>
    <row r="781" ht="12.75">
      <c r="H781" s="22"/>
    </row>
    <row r="782" ht="12.75">
      <c r="H782" s="22"/>
    </row>
    <row r="783" ht="12.75">
      <c r="H783" s="22"/>
    </row>
    <row r="784" ht="12.75">
      <c r="H784" s="22"/>
    </row>
    <row r="785" ht="12.75">
      <c r="H785" s="22"/>
    </row>
    <row r="786" ht="12.75">
      <c r="H786" s="22"/>
    </row>
    <row r="787" ht="12.75">
      <c r="H787" s="22"/>
    </row>
    <row r="788" ht="12.75">
      <c r="H788" s="22"/>
    </row>
    <row r="789" ht="12.75">
      <c r="H789" s="22"/>
    </row>
    <row r="790" ht="12.75">
      <c r="H790" s="22"/>
    </row>
    <row r="791" ht="12.75">
      <c r="H791" s="22"/>
    </row>
    <row r="792" ht="12.75">
      <c r="H792" s="22"/>
    </row>
    <row r="793" ht="12.75">
      <c r="H793" s="22"/>
    </row>
    <row r="794" ht="12.75">
      <c r="H794" s="22"/>
    </row>
    <row r="795" ht="12.75">
      <c r="H795" s="22"/>
    </row>
    <row r="796" ht="12.75">
      <c r="H796" s="22"/>
    </row>
    <row r="797" ht="12.75">
      <c r="H797" s="22"/>
    </row>
    <row r="798" ht="12.75">
      <c r="H798" s="22"/>
    </row>
    <row r="799" ht="12.75">
      <c r="H799" s="22"/>
    </row>
    <row r="800" ht="12.75">
      <c r="H800" s="22"/>
    </row>
    <row r="801" ht="12.75">
      <c r="H801" s="22"/>
    </row>
    <row r="802" ht="12.75">
      <c r="H802" s="22"/>
    </row>
    <row r="803" ht="12.75">
      <c r="H803" s="22"/>
    </row>
    <row r="804" ht="12.75">
      <c r="H804" s="22"/>
    </row>
    <row r="805" ht="12.75">
      <c r="H805" s="22"/>
    </row>
    <row r="806" ht="12.75">
      <c r="H806" s="22"/>
    </row>
    <row r="807" ht="12.75">
      <c r="H807" s="22"/>
    </row>
    <row r="808" ht="12.75">
      <c r="H808" s="22"/>
    </row>
    <row r="809" ht="12.75">
      <c r="H809" s="22"/>
    </row>
    <row r="810" ht="12.75">
      <c r="H810" s="22"/>
    </row>
    <row r="811" ht="12.75">
      <c r="H811" s="22"/>
    </row>
    <row r="812" ht="12.75">
      <c r="H812" s="22"/>
    </row>
    <row r="813" ht="12.75">
      <c r="H813" s="22"/>
    </row>
    <row r="814" ht="12.75">
      <c r="H814" s="22"/>
    </row>
    <row r="815" ht="12.75">
      <c r="H815" s="22"/>
    </row>
    <row r="816" ht="12.75">
      <c r="H816" s="22"/>
    </row>
    <row r="817" ht="12.75">
      <c r="H817" s="22"/>
    </row>
    <row r="818" ht="12.75">
      <c r="H818" s="22"/>
    </row>
    <row r="819" ht="12.75">
      <c r="H819" s="22"/>
    </row>
    <row r="820" ht="12.75">
      <c r="H820" s="22"/>
    </row>
    <row r="821" ht="12.75">
      <c r="H821" s="22"/>
    </row>
    <row r="822" ht="12.75">
      <c r="H822" s="22"/>
    </row>
    <row r="823" ht="12.75">
      <c r="H823" s="22"/>
    </row>
    <row r="824" ht="12.75">
      <c r="H824" s="22"/>
    </row>
    <row r="825" ht="12.75">
      <c r="H825" s="22"/>
    </row>
    <row r="826" ht="12.75">
      <c r="H826" s="22"/>
    </row>
    <row r="827" ht="12.75">
      <c r="H827" s="22"/>
    </row>
    <row r="828" ht="12.75">
      <c r="H828" s="22"/>
    </row>
    <row r="829" ht="12.75">
      <c r="H829" s="22"/>
    </row>
    <row r="830" ht="12.75">
      <c r="H830" s="22"/>
    </row>
    <row r="831" ht="12.75">
      <c r="H831" s="22"/>
    </row>
    <row r="832" ht="12.75">
      <c r="H832" s="22"/>
    </row>
    <row r="833" ht="12.75">
      <c r="H833" s="22"/>
    </row>
    <row r="834" ht="12.75">
      <c r="H834" s="22"/>
    </row>
    <row r="835" ht="12.75">
      <c r="H835" s="22"/>
    </row>
    <row r="836" ht="12.75">
      <c r="H836" s="22"/>
    </row>
    <row r="837" ht="12.75">
      <c r="H837" s="22"/>
    </row>
    <row r="838" ht="12.75">
      <c r="H838" s="22"/>
    </row>
    <row r="839" ht="12.75">
      <c r="H839" s="22"/>
    </row>
    <row r="840" ht="12.75">
      <c r="H840" s="22"/>
    </row>
    <row r="841" ht="12.75">
      <c r="H841" s="22"/>
    </row>
    <row r="842" ht="12.75">
      <c r="H842" s="22"/>
    </row>
    <row r="843" ht="12.75">
      <c r="H843" s="22"/>
    </row>
    <row r="844" ht="12.75">
      <c r="H844" s="22"/>
    </row>
    <row r="845" ht="12.75">
      <c r="H845" s="22"/>
    </row>
    <row r="846" ht="12.75">
      <c r="H846" s="22"/>
    </row>
    <row r="847" ht="12.75">
      <c r="H847" s="22"/>
    </row>
    <row r="848" ht="12.75">
      <c r="H848" s="22"/>
    </row>
    <row r="849" ht="12.75">
      <c r="H849" s="22"/>
    </row>
    <row r="850" ht="12.75">
      <c r="H850" s="22"/>
    </row>
    <row r="851" ht="12.75">
      <c r="H851" s="22"/>
    </row>
    <row r="852" ht="12.75">
      <c r="H852" s="22"/>
    </row>
    <row r="853" ht="12.75">
      <c r="H853" s="22"/>
    </row>
    <row r="854" ht="12.75">
      <c r="H854" s="22"/>
    </row>
    <row r="855" ht="12.75">
      <c r="H855" s="22"/>
    </row>
    <row r="856" ht="12.75">
      <c r="H856" s="22"/>
    </row>
    <row r="857" ht="12.75">
      <c r="H857" s="22"/>
    </row>
    <row r="858" ht="12.75">
      <c r="H858" s="22"/>
    </row>
    <row r="859" ht="12.75">
      <c r="H859" s="22"/>
    </row>
    <row r="860" ht="12.75">
      <c r="H860" s="22"/>
    </row>
    <row r="861" ht="12.75">
      <c r="H861" s="22"/>
    </row>
    <row r="862" ht="12.75">
      <c r="H862" s="22"/>
    </row>
    <row r="863" ht="12.75">
      <c r="H863" s="22"/>
    </row>
    <row r="864" ht="12.75">
      <c r="H864" s="22"/>
    </row>
    <row r="865" ht="12.75">
      <c r="H865" s="22"/>
    </row>
    <row r="866" ht="12.75">
      <c r="H866" s="22"/>
    </row>
    <row r="867" ht="12.75">
      <c r="H867" s="22"/>
    </row>
    <row r="868" ht="12.75">
      <c r="H868" s="22"/>
    </row>
    <row r="869" ht="12.75">
      <c r="H869" s="22"/>
    </row>
    <row r="870" ht="12.75">
      <c r="H870" s="22"/>
    </row>
    <row r="871" ht="12.75">
      <c r="H871" s="22"/>
    </row>
    <row r="872" ht="12.75">
      <c r="H872" s="22"/>
    </row>
    <row r="873" ht="12.75">
      <c r="H873" s="22"/>
    </row>
    <row r="874" ht="12.75">
      <c r="H874" s="22"/>
    </row>
    <row r="875" ht="12.75">
      <c r="H875" s="22"/>
    </row>
    <row r="876" ht="12.75">
      <c r="H876" s="22"/>
    </row>
    <row r="877" ht="12.75">
      <c r="H877" s="22"/>
    </row>
    <row r="878" ht="12.75">
      <c r="H878" s="22"/>
    </row>
    <row r="879" ht="12.75">
      <c r="H879" s="22"/>
    </row>
    <row r="880" ht="12.75">
      <c r="H880" s="22"/>
    </row>
    <row r="881" ht="12.75">
      <c r="H881" s="22"/>
    </row>
    <row r="882" ht="12.75">
      <c r="H882" s="22"/>
    </row>
    <row r="883" ht="12.75">
      <c r="H883" s="22"/>
    </row>
    <row r="884" ht="12.75">
      <c r="H884" s="22"/>
    </row>
    <row r="885" ht="12.75">
      <c r="H885" s="22"/>
    </row>
    <row r="886" ht="12.75">
      <c r="H886" s="22"/>
    </row>
    <row r="887" ht="12.75">
      <c r="H887" s="22"/>
    </row>
    <row r="888" ht="12.75">
      <c r="H888" s="22"/>
    </row>
    <row r="889" ht="12.75">
      <c r="H889" s="22"/>
    </row>
    <row r="890" ht="12.75">
      <c r="H890" s="22"/>
    </row>
    <row r="891" ht="12.75">
      <c r="H891" s="22"/>
    </row>
    <row r="892" ht="12.75">
      <c r="H892" s="22"/>
    </row>
    <row r="893" ht="12.75">
      <c r="H893" s="22"/>
    </row>
    <row r="894" ht="12.75">
      <c r="H894" s="22"/>
    </row>
    <row r="895" ht="12.75">
      <c r="H895" s="22"/>
    </row>
    <row r="896" ht="12.75">
      <c r="H896" s="22"/>
    </row>
    <row r="897" ht="12.75">
      <c r="H897" s="22"/>
    </row>
    <row r="898" ht="12.75">
      <c r="H898" s="22"/>
    </row>
    <row r="899" ht="12.75">
      <c r="H899" s="22"/>
    </row>
    <row r="900" ht="12.75">
      <c r="H900" s="22"/>
    </row>
    <row r="901" ht="12.75">
      <c r="H901" s="22"/>
    </row>
    <row r="902" ht="12.75">
      <c r="H902" s="22"/>
    </row>
    <row r="903" ht="12.75">
      <c r="H903" s="22"/>
    </row>
    <row r="904" ht="12.75">
      <c r="H904" s="22"/>
    </row>
    <row r="905" ht="12.75">
      <c r="H905" s="22"/>
    </row>
    <row r="906" ht="12.75">
      <c r="H906" s="22"/>
    </row>
    <row r="907" ht="12.75">
      <c r="H907" s="22"/>
    </row>
    <row r="908" ht="12.75">
      <c r="H908" s="22"/>
    </row>
    <row r="909" ht="12.75">
      <c r="H909" s="22"/>
    </row>
    <row r="910" ht="12.75">
      <c r="H910" s="22"/>
    </row>
    <row r="911" ht="12.75">
      <c r="H911" s="22"/>
    </row>
    <row r="912" ht="12.75">
      <c r="H912" s="22"/>
    </row>
    <row r="913" ht="12.75">
      <c r="H913" s="22"/>
    </row>
    <row r="914" ht="12.75">
      <c r="H914" s="22"/>
    </row>
    <row r="915" ht="12.75">
      <c r="H915" s="22"/>
    </row>
    <row r="916" ht="12.75">
      <c r="H916" s="22"/>
    </row>
    <row r="917" ht="12.75">
      <c r="H917" s="22"/>
    </row>
    <row r="918" ht="12.75">
      <c r="H918" s="22"/>
    </row>
    <row r="919" ht="12.75">
      <c r="H919" s="22"/>
    </row>
    <row r="920" ht="12.75">
      <c r="H920" s="22"/>
    </row>
    <row r="921" ht="12.75">
      <c r="H921" s="22"/>
    </row>
    <row r="922" ht="12.75">
      <c r="H922" s="22"/>
    </row>
    <row r="923" ht="12.75">
      <c r="H923" s="22"/>
    </row>
    <row r="924" ht="12.75">
      <c r="H924" s="22"/>
    </row>
    <row r="925" ht="12.75">
      <c r="H925" s="22"/>
    </row>
    <row r="926" ht="12.75">
      <c r="H926" s="22"/>
    </row>
    <row r="927" ht="12.75">
      <c r="H927" s="22"/>
    </row>
    <row r="928" ht="12.75">
      <c r="H928" s="22"/>
    </row>
    <row r="929" ht="12.75">
      <c r="H929" s="22"/>
    </row>
    <row r="930" ht="12.75">
      <c r="H930" s="22"/>
    </row>
    <row r="931" ht="12.75">
      <c r="H931" s="22"/>
    </row>
    <row r="932" ht="12.75">
      <c r="H932" s="22"/>
    </row>
    <row r="933" ht="12.75">
      <c r="H933" s="22"/>
    </row>
    <row r="934" ht="12.75">
      <c r="H934" s="22"/>
    </row>
    <row r="935" ht="12.75">
      <c r="H935" s="22"/>
    </row>
    <row r="936" ht="12.75">
      <c r="H936" s="22"/>
    </row>
    <row r="937" ht="12.75">
      <c r="H937" s="22"/>
    </row>
    <row r="938" ht="12.75">
      <c r="H938" s="22"/>
    </row>
    <row r="939" ht="12.75">
      <c r="H939" s="22"/>
    </row>
    <row r="940" ht="12.75">
      <c r="H940" s="22"/>
    </row>
    <row r="941" ht="12.75">
      <c r="H941" s="22"/>
    </row>
    <row r="942" ht="12.75">
      <c r="H942" s="22"/>
    </row>
    <row r="943" ht="12.75">
      <c r="H943" s="22"/>
    </row>
    <row r="944" ht="12.75">
      <c r="H944" s="22"/>
    </row>
    <row r="945" ht="12.75">
      <c r="H945" s="22"/>
    </row>
    <row r="946" ht="12.75">
      <c r="H946" s="22"/>
    </row>
    <row r="947" ht="12.75">
      <c r="H947" s="22"/>
    </row>
    <row r="948" ht="12.75">
      <c r="H948" s="22"/>
    </row>
    <row r="949" ht="12.75">
      <c r="H949" s="22"/>
    </row>
    <row r="950" ht="12.75">
      <c r="H950" s="22"/>
    </row>
    <row r="951" ht="12.75">
      <c r="H951" s="22"/>
    </row>
    <row r="952" ht="12.75">
      <c r="H952" s="22"/>
    </row>
    <row r="953" ht="12.75">
      <c r="H953" s="22"/>
    </row>
    <row r="954" ht="12.75">
      <c r="H954" s="22"/>
    </row>
    <row r="955" ht="12.75">
      <c r="H955" s="22"/>
    </row>
    <row r="956" ht="12.75">
      <c r="H956" s="22"/>
    </row>
    <row r="957" ht="12.75">
      <c r="H957" s="22"/>
    </row>
    <row r="958" ht="12.75">
      <c r="H958" s="22"/>
    </row>
    <row r="959" ht="12.75">
      <c r="H959" s="22"/>
    </row>
    <row r="960" ht="12.75">
      <c r="H960" s="22"/>
    </row>
    <row r="961" ht="12.75">
      <c r="H961" s="22"/>
    </row>
    <row r="962" ht="12.75">
      <c r="H962" s="22"/>
    </row>
    <row r="963" ht="12.75">
      <c r="H963" s="22"/>
    </row>
    <row r="964" ht="12.75">
      <c r="H964" s="22"/>
    </row>
    <row r="965" ht="12.75">
      <c r="H965" s="22"/>
    </row>
    <row r="966" ht="12.75">
      <c r="H966" s="22"/>
    </row>
    <row r="967" ht="12.75">
      <c r="H967" s="22"/>
    </row>
    <row r="968" ht="12.75">
      <c r="H968" s="22"/>
    </row>
    <row r="969" ht="12.75">
      <c r="H969" s="22"/>
    </row>
    <row r="970" ht="12.75">
      <c r="H970" s="22"/>
    </row>
    <row r="971" ht="12.75">
      <c r="H971" s="22"/>
    </row>
    <row r="972" ht="12.75">
      <c r="H972" s="22"/>
    </row>
    <row r="973" ht="12.75">
      <c r="H973" s="22"/>
    </row>
    <row r="974" ht="12.75">
      <c r="H974" s="22"/>
    </row>
    <row r="975" ht="12.75">
      <c r="H975" s="22"/>
    </row>
    <row r="976" ht="12.75">
      <c r="H976" s="22"/>
    </row>
    <row r="977" ht="12.75">
      <c r="H977" s="22"/>
    </row>
    <row r="978" ht="12.75">
      <c r="H978" s="22"/>
    </row>
    <row r="979" ht="12.75">
      <c r="H979" s="22"/>
    </row>
    <row r="980" ht="12.75">
      <c r="H980" s="22"/>
    </row>
    <row r="981" ht="12.75">
      <c r="H981" s="22"/>
    </row>
    <row r="982" ht="12.75">
      <c r="H982" s="22"/>
    </row>
    <row r="983" ht="12.75">
      <c r="H983" s="22"/>
    </row>
    <row r="984" ht="12.75">
      <c r="H984" s="22"/>
    </row>
    <row r="985" ht="12.75">
      <c r="H985" s="22"/>
    </row>
    <row r="986" ht="12.75">
      <c r="H986" s="22"/>
    </row>
    <row r="987" ht="12.75">
      <c r="H987" s="22"/>
    </row>
    <row r="988" ht="12.75">
      <c r="H988" s="22"/>
    </row>
    <row r="989" ht="12.75">
      <c r="H989" s="22"/>
    </row>
    <row r="990" ht="12.75">
      <c r="H990" s="22"/>
    </row>
    <row r="991" ht="12.75">
      <c r="H991" s="22"/>
    </row>
    <row r="992" ht="12.75">
      <c r="H992" s="22"/>
    </row>
    <row r="993" ht="12.75">
      <c r="H993" s="22"/>
    </row>
    <row r="994" ht="12.75">
      <c r="H994" s="22"/>
    </row>
    <row r="995" ht="12.75">
      <c r="H995" s="22"/>
    </row>
    <row r="996" ht="12.75">
      <c r="H996" s="22"/>
    </row>
    <row r="997" ht="12.75">
      <c r="H997" s="22"/>
    </row>
    <row r="998" ht="12.75">
      <c r="H998" s="22"/>
    </row>
    <row r="999" ht="12.75">
      <c r="H999" s="22"/>
    </row>
    <row r="1000" ht="12.75">
      <c r="H1000" s="22"/>
    </row>
    <row r="1001" ht="12.75">
      <c r="H1001" s="22"/>
    </row>
    <row r="1002" ht="12.75">
      <c r="H1002" s="22"/>
    </row>
  </sheetData>
  <sheetProtection/>
  <printOptions/>
  <pageMargins left="1" right="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5"/>
  <sheetViews>
    <sheetView zoomScaleSheetLayoutView="100" zoomScalePageLayoutView="0" workbookViewId="0" topLeftCell="A264">
      <selection activeCell="E263" sqref="E263"/>
    </sheetView>
  </sheetViews>
  <sheetFormatPr defaultColWidth="11.421875" defaultRowHeight="12.75"/>
  <cols>
    <col min="1" max="1" width="2.7109375" style="3" customWidth="1"/>
    <col min="2" max="4" width="11.421875" style="3" customWidth="1"/>
    <col min="5" max="5" width="21.57421875" style="3" customWidth="1"/>
    <col min="6" max="6" width="25.28125" style="22" customWidth="1"/>
    <col min="7" max="7" width="11.421875" style="3" hidden="1" customWidth="1"/>
    <col min="8" max="8" width="9.140625" style="0" customWidth="1"/>
    <col min="9" max="9" width="14.28125" style="3" customWidth="1"/>
    <col min="10" max="16384" width="11.421875" style="3" customWidth="1"/>
  </cols>
  <sheetData>
    <row r="1" spans="1:7" ht="12.75">
      <c r="A1" s="1" t="s">
        <v>263</v>
      </c>
      <c r="B1" s="2"/>
      <c r="C1" s="2"/>
      <c r="D1" s="2"/>
      <c r="E1" s="2"/>
      <c r="F1" s="19"/>
      <c r="G1" s="2"/>
    </row>
    <row r="2" spans="1:7" ht="12.75">
      <c r="A2" s="1" t="s">
        <v>264</v>
      </c>
      <c r="B2" s="2"/>
      <c r="C2" s="2"/>
      <c r="D2" s="2"/>
      <c r="E2" s="2"/>
      <c r="F2" s="19"/>
      <c r="G2" s="2"/>
    </row>
    <row r="3" spans="1:7" ht="12.75">
      <c r="A3" s="1" t="s">
        <v>265</v>
      </c>
      <c r="B3" s="2"/>
      <c r="C3" s="2"/>
      <c r="D3" s="2"/>
      <c r="E3" s="2"/>
      <c r="F3" s="19"/>
      <c r="G3" s="2"/>
    </row>
    <row r="5" ht="12.75">
      <c r="F5" s="20" t="s">
        <v>0</v>
      </c>
    </row>
    <row r="6" ht="12.75">
      <c r="F6" s="20" t="s">
        <v>268</v>
      </c>
    </row>
    <row r="7" spans="1:6" ht="12.75">
      <c r="A7" s="10" t="s">
        <v>266</v>
      </c>
      <c r="F7" s="21" t="s">
        <v>1</v>
      </c>
    </row>
    <row r="8" spans="1:6" ht="12.75">
      <c r="A8" s="10"/>
      <c r="F8" s="21"/>
    </row>
    <row r="9" ht="12.75">
      <c r="A9" s="6" t="s">
        <v>302</v>
      </c>
    </row>
    <row r="10" spans="2:6" ht="12.75">
      <c r="B10" s="7" t="s">
        <v>18</v>
      </c>
      <c r="F10" s="23">
        <v>6194</v>
      </c>
    </row>
    <row r="11" spans="2:6" ht="12.75">
      <c r="B11" s="7" t="s">
        <v>19</v>
      </c>
      <c r="F11" s="23">
        <v>408064.54</v>
      </c>
    </row>
    <row r="12" spans="2:6" ht="12.75">
      <c r="B12" s="7" t="s">
        <v>20</v>
      </c>
      <c r="F12" s="23">
        <v>60201.66</v>
      </c>
    </row>
    <row r="13" spans="1:6" ht="12.75">
      <c r="A13" s="8" t="s">
        <v>271</v>
      </c>
      <c r="F13" s="20">
        <f>SUM(F10:F12)</f>
        <v>474460.19999999995</v>
      </c>
    </row>
    <row r="14" spans="1:6" ht="12.75">
      <c r="A14" s="8"/>
      <c r="F14" s="20"/>
    </row>
    <row r="15" ht="12.75">
      <c r="A15" s="6" t="s">
        <v>272</v>
      </c>
    </row>
    <row r="16" spans="2:6" ht="12.75">
      <c r="B16" s="7" t="s">
        <v>22</v>
      </c>
      <c r="F16" s="23">
        <v>198620.71</v>
      </c>
    </row>
    <row r="17" spans="2:6" ht="12.75">
      <c r="B17" s="7" t="s">
        <v>29</v>
      </c>
      <c r="F17" s="23">
        <v>113858.74</v>
      </c>
    </row>
    <row r="18" spans="2:6" ht="12.75">
      <c r="B18" s="7" t="s">
        <v>31</v>
      </c>
      <c r="F18" s="23">
        <v>1264115.1</v>
      </c>
    </row>
    <row r="19" spans="2:6" ht="12.75">
      <c r="B19" s="7" t="s">
        <v>32</v>
      </c>
      <c r="F19" s="23">
        <v>84938.33</v>
      </c>
    </row>
    <row r="20" spans="2:6" ht="12.75">
      <c r="B20" s="7" t="s">
        <v>340</v>
      </c>
      <c r="F20" s="23">
        <v>697601.27</v>
      </c>
    </row>
    <row r="21" spans="1:6" ht="12.75">
      <c r="A21" s="8" t="s">
        <v>273</v>
      </c>
      <c r="F21" s="20">
        <f>SUM(F16:F20)</f>
        <v>2359134.1500000004</v>
      </c>
    </row>
    <row r="22" spans="1:6" ht="12.75">
      <c r="A22" s="8"/>
      <c r="F22" s="20"/>
    </row>
    <row r="23" ht="12.75">
      <c r="A23" s="6" t="s">
        <v>274</v>
      </c>
    </row>
    <row r="24" spans="2:6" ht="12.75">
      <c r="B24" s="7" t="s">
        <v>35</v>
      </c>
      <c r="F24" s="23">
        <v>805493.76</v>
      </c>
    </row>
    <row r="25" spans="2:6" ht="12.75">
      <c r="B25" s="7" t="s">
        <v>36</v>
      </c>
      <c r="F25" s="23">
        <v>662652</v>
      </c>
    </row>
    <row r="26" spans="2:6" ht="12.75">
      <c r="B26" s="7" t="s">
        <v>37</v>
      </c>
      <c r="F26" s="23">
        <v>1259546.59</v>
      </c>
    </row>
    <row r="27" spans="2:6" ht="12.75">
      <c r="B27" s="7" t="s">
        <v>38</v>
      </c>
      <c r="F27" s="23">
        <f>61732+2183659</f>
        <v>2245391</v>
      </c>
    </row>
    <row r="28" spans="2:6" ht="12.75">
      <c r="B28" s="7" t="s">
        <v>39</v>
      </c>
      <c r="F28" s="23">
        <v>2471068.32</v>
      </c>
    </row>
    <row r="29" spans="2:6" ht="12.75">
      <c r="B29" s="7" t="s">
        <v>40</v>
      </c>
      <c r="F29" s="23">
        <v>1373298</v>
      </c>
    </row>
    <row r="30" spans="2:6" ht="12.75">
      <c r="B30" s="7" t="s">
        <v>41</v>
      </c>
      <c r="F30" s="23">
        <v>1012</v>
      </c>
    </row>
    <row r="31" spans="2:6" ht="12.75">
      <c r="B31" s="7" t="s">
        <v>44</v>
      </c>
      <c r="F31" s="23">
        <v>240000</v>
      </c>
    </row>
    <row r="32" spans="2:6" ht="12.75">
      <c r="B32" s="7" t="s">
        <v>45</v>
      </c>
      <c r="F32" s="23">
        <v>79340.89</v>
      </c>
    </row>
    <row r="33" spans="2:6" ht="12.75">
      <c r="B33" s="7" t="s">
        <v>46</v>
      </c>
      <c r="F33" s="23">
        <v>107850.31</v>
      </c>
    </row>
    <row r="34" spans="2:6" ht="12.75">
      <c r="B34" s="7" t="s">
        <v>47</v>
      </c>
      <c r="F34" s="23">
        <v>215323.29</v>
      </c>
    </row>
    <row r="35" spans="2:6" ht="12.75">
      <c r="B35" s="7" t="s">
        <v>48</v>
      </c>
      <c r="F35" s="23">
        <v>210494.45</v>
      </c>
    </row>
    <row r="36" spans="2:6" ht="12.75">
      <c r="B36" s="7" t="s">
        <v>49</v>
      </c>
      <c r="F36" s="23">
        <v>200025.3</v>
      </c>
    </row>
    <row r="37" spans="2:6" ht="12.75">
      <c r="B37" s="7" t="s">
        <v>50</v>
      </c>
      <c r="F37" s="23">
        <v>164321.84</v>
      </c>
    </row>
    <row r="38" spans="2:6" ht="12.75">
      <c r="B38" s="7" t="s">
        <v>51</v>
      </c>
      <c r="F38" s="23">
        <v>155347.63</v>
      </c>
    </row>
    <row r="39" spans="2:6" ht="12.75">
      <c r="B39" s="7" t="s">
        <v>52</v>
      </c>
      <c r="F39" s="23">
        <v>34408</v>
      </c>
    </row>
    <row r="40" spans="2:6" ht="12.75">
      <c r="B40" s="7" t="s">
        <v>53</v>
      </c>
      <c r="F40" s="23">
        <v>116792</v>
      </c>
    </row>
    <row r="41" spans="2:6" ht="12.75">
      <c r="B41" s="7" t="s">
        <v>54</v>
      </c>
      <c r="F41" s="23">
        <v>116020</v>
      </c>
    </row>
    <row r="42" spans="2:6" ht="12.75">
      <c r="B42" s="7" t="s">
        <v>28</v>
      </c>
      <c r="F42" s="23">
        <v>700000</v>
      </c>
    </row>
    <row r="43" spans="1:9" ht="12.75">
      <c r="A43" s="5" t="s">
        <v>339</v>
      </c>
      <c r="B43" s="7"/>
      <c r="F43" s="20">
        <f>SUM(F24:F42)</f>
        <v>11158385.38</v>
      </c>
      <c r="H43" t="s">
        <v>315</v>
      </c>
      <c r="I43" s="17">
        <f>+F43</f>
        <v>11158385.38</v>
      </c>
    </row>
    <row r="44" spans="2:6" ht="12.75">
      <c r="B44" s="7"/>
      <c r="F44" s="23"/>
    </row>
    <row r="45" spans="1:6" ht="12.75">
      <c r="A45" s="5" t="s">
        <v>332</v>
      </c>
      <c r="B45" s="7"/>
      <c r="F45" s="23"/>
    </row>
    <row r="46" spans="1:6" ht="12.75">
      <c r="A46" s="5" t="s">
        <v>331</v>
      </c>
      <c r="B46" s="7"/>
      <c r="F46" s="23"/>
    </row>
    <row r="47" spans="2:6" ht="12.75">
      <c r="B47" s="7" t="s">
        <v>55</v>
      </c>
      <c r="F47" s="23">
        <v>272157.45</v>
      </c>
    </row>
    <row r="48" spans="2:6" ht="12.75">
      <c r="B48" s="7" t="s">
        <v>57</v>
      </c>
      <c r="F48" s="23">
        <v>65914.05</v>
      </c>
    </row>
    <row r="49" spans="1:9" ht="12.75">
      <c r="A49" s="5" t="s">
        <v>333</v>
      </c>
      <c r="B49" s="18"/>
      <c r="C49" s="5"/>
      <c r="D49" s="5"/>
      <c r="E49" s="5"/>
      <c r="F49" s="20">
        <f>SUM(F47:F48)</f>
        <v>338071.5</v>
      </c>
      <c r="H49" t="s">
        <v>315</v>
      </c>
      <c r="I49" s="17">
        <f>+F49</f>
        <v>338071.5</v>
      </c>
    </row>
    <row r="50" spans="2:6" ht="12.75">
      <c r="B50" s="7"/>
      <c r="F50" s="23"/>
    </row>
    <row r="51" spans="1:6" ht="12.75">
      <c r="A51" s="5" t="s">
        <v>334</v>
      </c>
      <c r="B51" s="7"/>
      <c r="F51" s="23"/>
    </row>
    <row r="52" spans="1:6" ht="12.75">
      <c r="A52" s="5" t="s">
        <v>335</v>
      </c>
      <c r="B52" s="7"/>
      <c r="F52" s="23"/>
    </row>
    <row r="53" spans="2:6" ht="12.75">
      <c r="B53" s="7" t="s">
        <v>56</v>
      </c>
      <c r="F53" s="23">
        <v>197664.06</v>
      </c>
    </row>
    <row r="54" spans="2:6" ht="12.75">
      <c r="B54" s="7" t="s">
        <v>58</v>
      </c>
      <c r="F54" s="23">
        <v>247827.23</v>
      </c>
    </row>
    <row r="55" spans="2:6" ht="12.75">
      <c r="B55" s="7" t="s">
        <v>59</v>
      </c>
      <c r="F55" s="23">
        <v>404255.83</v>
      </c>
    </row>
    <row r="56" spans="2:6" ht="12.75">
      <c r="B56" s="7" t="s">
        <v>60</v>
      </c>
      <c r="F56" s="23">
        <v>73222</v>
      </c>
    </row>
    <row r="57" spans="2:6" ht="12.75">
      <c r="B57" s="7" t="s">
        <v>61</v>
      </c>
      <c r="F57" s="23">
        <v>825966.24</v>
      </c>
    </row>
    <row r="58" spans="2:6" ht="12.75">
      <c r="B58" s="7" t="s">
        <v>62</v>
      </c>
      <c r="F58" s="23">
        <v>3595118</v>
      </c>
    </row>
    <row r="59" spans="2:6" ht="12.75">
      <c r="B59" s="7" t="s">
        <v>63</v>
      </c>
      <c r="F59" s="23">
        <v>687452.11</v>
      </c>
    </row>
    <row r="60" spans="2:6" ht="12.75">
      <c r="B60" s="7" t="s">
        <v>64</v>
      </c>
      <c r="F60" s="23">
        <v>941839.65</v>
      </c>
    </row>
    <row r="61" spans="2:6" ht="12.75">
      <c r="B61" s="7" t="s">
        <v>303</v>
      </c>
      <c r="F61" s="23">
        <v>229704.54</v>
      </c>
    </row>
    <row r="62" spans="1:9" ht="12.75">
      <c r="A62" s="5" t="s">
        <v>336</v>
      </c>
      <c r="B62" s="7"/>
      <c r="F62" s="20">
        <f>SUM(F53:F61)</f>
        <v>7203049.660000001</v>
      </c>
      <c r="H62" t="s">
        <v>315</v>
      </c>
      <c r="I62" s="17">
        <f>+F62</f>
        <v>7203049.660000001</v>
      </c>
    </row>
    <row r="63" spans="2:6" ht="12.75">
      <c r="B63" s="7"/>
      <c r="F63" s="23"/>
    </row>
    <row r="64" spans="1:6" ht="12.75">
      <c r="A64" s="5" t="s">
        <v>337</v>
      </c>
      <c r="B64" s="7"/>
      <c r="F64" s="23"/>
    </row>
    <row r="65" spans="2:6" ht="12.75">
      <c r="B65" s="7" t="s">
        <v>306</v>
      </c>
      <c r="F65" s="23">
        <v>353362.58</v>
      </c>
    </row>
    <row r="66" spans="2:6" ht="12.75">
      <c r="B66" s="7" t="s">
        <v>65</v>
      </c>
      <c r="F66" s="23">
        <v>293927.47</v>
      </c>
    </row>
    <row r="67" spans="2:6" ht="12.75">
      <c r="B67" s="7" t="s">
        <v>66</v>
      </c>
      <c r="F67" s="23">
        <v>132219.84</v>
      </c>
    </row>
    <row r="68" spans="2:6" ht="12.75">
      <c r="B68" s="7" t="s">
        <v>67</v>
      </c>
      <c r="F68" s="23">
        <v>35991.12</v>
      </c>
    </row>
    <row r="69" spans="2:6" ht="12.75">
      <c r="B69" s="7" t="s">
        <v>68</v>
      </c>
      <c r="F69" s="23">
        <v>366823.3</v>
      </c>
    </row>
    <row r="70" spans="2:6" ht="12.75">
      <c r="B70" s="7" t="s">
        <v>69</v>
      </c>
      <c r="F70" s="23">
        <v>1081167.36</v>
      </c>
    </row>
    <row r="71" spans="2:6" ht="12.75">
      <c r="B71" s="7" t="s">
        <v>70</v>
      </c>
      <c r="F71" s="23">
        <v>424369.43</v>
      </c>
    </row>
    <row r="72" spans="2:6" ht="12.75">
      <c r="B72" s="7" t="s">
        <v>71</v>
      </c>
      <c r="F72" s="23">
        <v>39000</v>
      </c>
    </row>
    <row r="73" spans="2:6" ht="12.75">
      <c r="B73" s="7" t="s">
        <v>72</v>
      </c>
      <c r="F73" s="23">
        <v>229861.41</v>
      </c>
    </row>
    <row r="74" spans="1:9" ht="12.75">
      <c r="A74" s="5" t="s">
        <v>338</v>
      </c>
      <c r="F74" s="24">
        <f>SUM(F65:F73)</f>
        <v>2956722.5100000002</v>
      </c>
      <c r="H74" t="s">
        <v>315</v>
      </c>
      <c r="I74" s="17">
        <f>+F74</f>
        <v>2956722.5100000002</v>
      </c>
    </row>
    <row r="75" spans="2:6" ht="12.75">
      <c r="B75" s="7"/>
      <c r="F75" s="23"/>
    </row>
    <row r="76" spans="1:6" ht="12.75">
      <c r="A76" s="5" t="s">
        <v>313</v>
      </c>
      <c r="B76" s="7"/>
      <c r="F76" s="23"/>
    </row>
    <row r="77" spans="2:6" ht="12.75">
      <c r="B77" s="7" t="s">
        <v>73</v>
      </c>
      <c r="F77" s="23">
        <v>531081.93</v>
      </c>
    </row>
    <row r="78" spans="2:6" ht="12.75">
      <c r="B78" s="7" t="s">
        <v>74</v>
      </c>
      <c r="F78" s="23">
        <v>45075.01</v>
      </c>
    </row>
    <row r="79" spans="2:6" ht="12.75">
      <c r="B79" s="7" t="s">
        <v>75</v>
      </c>
      <c r="F79" s="23">
        <v>1349866.3</v>
      </c>
    </row>
    <row r="80" spans="2:6" ht="12.75">
      <c r="B80" s="7" t="s">
        <v>76</v>
      </c>
      <c r="F80" s="23">
        <v>565563.7</v>
      </c>
    </row>
    <row r="81" spans="2:6" ht="12.75">
      <c r="B81" s="7" t="s">
        <v>77</v>
      </c>
      <c r="F81" s="23">
        <v>1727660.82</v>
      </c>
    </row>
    <row r="82" spans="2:6" ht="12.75">
      <c r="B82" s="7" t="s">
        <v>78</v>
      </c>
      <c r="F82" s="23">
        <v>768791.52</v>
      </c>
    </row>
    <row r="83" spans="2:6" ht="12.75">
      <c r="B83" s="7" t="s">
        <v>79</v>
      </c>
      <c r="F83" s="23">
        <v>895818.82</v>
      </c>
    </row>
    <row r="84" spans="2:6" ht="12.75">
      <c r="B84" s="7" t="s">
        <v>80</v>
      </c>
      <c r="F84" s="23">
        <v>1282863.14</v>
      </c>
    </row>
    <row r="85" spans="1:9" ht="12.75">
      <c r="A85" s="5" t="s">
        <v>314</v>
      </c>
      <c r="B85" s="7"/>
      <c r="F85" s="20">
        <f>SUM(F77:F84)</f>
        <v>7166721.240000001</v>
      </c>
      <c r="H85" t="s">
        <v>315</v>
      </c>
      <c r="I85" s="17">
        <f>+F85</f>
        <v>7166721.240000001</v>
      </c>
    </row>
    <row r="86" spans="2:6" ht="12.75">
      <c r="B86" s="7"/>
      <c r="F86" s="23"/>
    </row>
    <row r="87" spans="1:6" ht="12.75">
      <c r="A87" s="5" t="s">
        <v>316</v>
      </c>
      <c r="B87" s="7"/>
      <c r="F87" s="23"/>
    </row>
    <row r="88" spans="2:6" ht="12.75">
      <c r="B88" s="7" t="s">
        <v>81</v>
      </c>
      <c r="F88" s="23">
        <v>729158.11</v>
      </c>
    </row>
    <row r="89" spans="2:6" ht="12.75">
      <c r="B89" s="7" t="s">
        <v>82</v>
      </c>
      <c r="F89" s="23">
        <v>179760.41</v>
      </c>
    </row>
    <row r="90" spans="2:6" ht="12.75">
      <c r="B90" s="7" t="s">
        <v>83</v>
      </c>
      <c r="F90" s="23">
        <v>824120.77</v>
      </c>
    </row>
    <row r="91" spans="2:6" ht="12.75">
      <c r="B91" s="7" t="s">
        <v>84</v>
      </c>
      <c r="F91" s="23">
        <v>971246.83</v>
      </c>
    </row>
    <row r="92" spans="2:6" ht="12.75">
      <c r="B92" s="7" t="s">
        <v>85</v>
      </c>
      <c r="F92" s="23">
        <v>1100671.62</v>
      </c>
    </row>
    <row r="93" spans="2:6" ht="12.75">
      <c r="B93" s="7" t="s">
        <v>86</v>
      </c>
      <c r="F93" s="23">
        <v>2511694.54</v>
      </c>
    </row>
    <row r="94" spans="2:6" ht="12.75">
      <c r="B94" s="7" t="s">
        <v>87</v>
      </c>
      <c r="F94" s="23">
        <v>1015890.31</v>
      </c>
    </row>
    <row r="95" spans="2:6" ht="12.75">
      <c r="B95" s="7" t="s">
        <v>88</v>
      </c>
      <c r="F95" s="23">
        <v>820678.98</v>
      </c>
    </row>
    <row r="96" spans="2:6" ht="12.75">
      <c r="B96" s="7" t="s">
        <v>304</v>
      </c>
      <c r="F96" s="23">
        <v>1012</v>
      </c>
    </row>
    <row r="97" spans="2:6" ht="12.75">
      <c r="B97" s="7" t="s">
        <v>305</v>
      </c>
      <c r="F97" s="23">
        <v>500000</v>
      </c>
    </row>
    <row r="98" spans="2:6" ht="12.75">
      <c r="B98" s="7" t="s">
        <v>89</v>
      </c>
      <c r="F98" s="23">
        <v>1323764.42</v>
      </c>
    </row>
    <row r="99" spans="2:6" ht="12.75">
      <c r="B99" s="7"/>
      <c r="F99" s="23"/>
    </row>
    <row r="100" spans="1:6" ht="12.75">
      <c r="A100" s="5" t="s">
        <v>341</v>
      </c>
      <c r="B100" s="7"/>
      <c r="F100" s="23"/>
    </row>
    <row r="101" spans="2:6" ht="12.75">
      <c r="B101" s="7" t="s">
        <v>90</v>
      </c>
      <c r="F101" s="23">
        <v>519182.49</v>
      </c>
    </row>
    <row r="102" spans="2:6" ht="12.75">
      <c r="B102" s="7" t="s">
        <v>91</v>
      </c>
      <c r="F102" s="23">
        <v>44330.69</v>
      </c>
    </row>
    <row r="103" spans="2:6" ht="12.75">
      <c r="B103" s="7" t="s">
        <v>92</v>
      </c>
      <c r="F103" s="23">
        <v>57458.75</v>
      </c>
    </row>
    <row r="104" spans="2:6" ht="12.75">
      <c r="B104" s="7" t="s">
        <v>93</v>
      </c>
      <c r="F104" s="23">
        <v>1017817.07</v>
      </c>
    </row>
    <row r="105" spans="1:9" ht="12.75">
      <c r="A105" s="5" t="s">
        <v>317</v>
      </c>
      <c r="B105" s="7"/>
      <c r="F105" s="20">
        <f>SUM(F88:F104)</f>
        <v>11616786.99</v>
      </c>
      <c r="H105" t="s">
        <v>315</v>
      </c>
      <c r="I105" s="17">
        <f>+F105</f>
        <v>11616786.99</v>
      </c>
    </row>
    <row r="106" spans="2:6" ht="12.75">
      <c r="B106" s="7"/>
      <c r="F106" s="23"/>
    </row>
    <row r="107" spans="1:6" ht="12.75">
      <c r="A107" s="5" t="s">
        <v>318</v>
      </c>
      <c r="B107" s="7"/>
      <c r="F107" s="23"/>
    </row>
    <row r="108" spans="2:6" ht="12.75">
      <c r="B108" s="7" t="s">
        <v>94</v>
      </c>
      <c r="F108" s="23">
        <v>384999.41</v>
      </c>
    </row>
    <row r="109" spans="2:6" ht="12.75">
      <c r="B109" s="7" t="s">
        <v>95</v>
      </c>
      <c r="F109" s="23">
        <v>213065.72</v>
      </c>
    </row>
    <row r="110" spans="2:6" ht="12.75">
      <c r="B110" s="7" t="s">
        <v>96</v>
      </c>
      <c r="F110" s="23">
        <v>50000</v>
      </c>
    </row>
    <row r="111" spans="2:6" ht="12.75">
      <c r="B111" s="7" t="s">
        <v>97</v>
      </c>
      <c r="F111" s="23">
        <v>894824.86</v>
      </c>
    </row>
    <row r="112" spans="2:6" ht="12.75">
      <c r="B112" s="7" t="s">
        <v>98</v>
      </c>
      <c r="F112" s="23">
        <v>1120062.58</v>
      </c>
    </row>
    <row r="113" spans="2:6" ht="12.75">
      <c r="B113" s="7" t="s">
        <v>99</v>
      </c>
      <c r="F113" s="23">
        <v>20276.92</v>
      </c>
    </row>
    <row r="114" spans="2:6" ht="12.75">
      <c r="B114" s="7" t="s">
        <v>100</v>
      </c>
      <c r="F114" s="23">
        <v>147578.36</v>
      </c>
    </row>
    <row r="115" spans="2:6" ht="12.75">
      <c r="B115" s="7" t="s">
        <v>101</v>
      </c>
      <c r="F115" s="23">
        <v>2772486.56</v>
      </c>
    </row>
    <row r="116" spans="2:6" ht="12.75">
      <c r="B116" s="7" t="s">
        <v>102</v>
      </c>
      <c r="F116" s="23">
        <v>8000</v>
      </c>
    </row>
    <row r="117" spans="2:6" ht="12.75">
      <c r="B117" s="7" t="s">
        <v>103</v>
      </c>
      <c r="F117" s="23">
        <v>3092</v>
      </c>
    </row>
    <row r="118" spans="2:6" ht="12.75">
      <c r="B118" s="7" t="s">
        <v>104</v>
      </c>
      <c r="F118" s="23">
        <v>1229531.41</v>
      </c>
    </row>
    <row r="119" spans="2:6" ht="12.75">
      <c r="B119" s="7" t="s">
        <v>105</v>
      </c>
      <c r="F119" s="23">
        <v>3365.16</v>
      </c>
    </row>
    <row r="120" spans="2:6" ht="12.75">
      <c r="B120" s="7" t="s">
        <v>106</v>
      </c>
      <c r="F120" s="23">
        <v>1623765.11</v>
      </c>
    </row>
    <row r="121" spans="2:6" ht="12.75">
      <c r="B121" s="7" t="s">
        <v>107</v>
      </c>
      <c r="F121" s="23">
        <v>1637609.03</v>
      </c>
    </row>
    <row r="122" spans="2:6" ht="12.75">
      <c r="B122" s="7" t="s">
        <v>108</v>
      </c>
      <c r="F122" s="23">
        <v>286678.86</v>
      </c>
    </row>
    <row r="123" spans="2:6" ht="12.75">
      <c r="B123" s="7" t="s">
        <v>109</v>
      </c>
      <c r="F123" s="23">
        <v>1361542.97</v>
      </c>
    </row>
    <row r="124" spans="2:6" ht="12.75">
      <c r="B124" s="7" t="s">
        <v>110</v>
      </c>
      <c r="F124" s="23">
        <v>942511.59</v>
      </c>
    </row>
    <row r="125" spans="2:6" ht="12.75">
      <c r="B125" s="7" t="s">
        <v>111</v>
      </c>
      <c r="F125" s="23">
        <v>1085318.73</v>
      </c>
    </row>
    <row r="126" spans="2:6" ht="12.75">
      <c r="B126" s="7" t="s">
        <v>112</v>
      </c>
      <c r="F126" s="23">
        <v>692661.97</v>
      </c>
    </row>
    <row r="127" spans="2:6" ht="12.75">
      <c r="B127" s="7" t="s">
        <v>113</v>
      </c>
      <c r="F127" s="23">
        <v>652880.92</v>
      </c>
    </row>
    <row r="128" spans="2:6" ht="12.75">
      <c r="B128" s="7" t="s">
        <v>114</v>
      </c>
      <c r="F128" s="23">
        <v>5548.42</v>
      </c>
    </row>
    <row r="129" spans="1:9" ht="12.75">
      <c r="A129" s="5" t="s">
        <v>319</v>
      </c>
      <c r="B129" s="7"/>
      <c r="F129" s="20">
        <f>SUM(F108:F128)</f>
        <v>15135800.58</v>
      </c>
      <c r="H129" t="s">
        <v>315</v>
      </c>
      <c r="I129" s="17">
        <f>+F129</f>
        <v>15135800.58</v>
      </c>
    </row>
    <row r="130" spans="2:6" ht="12.75">
      <c r="B130" s="7"/>
      <c r="F130" s="23"/>
    </row>
    <row r="131" spans="1:6" ht="12.75">
      <c r="A131" s="5" t="s">
        <v>321</v>
      </c>
      <c r="B131" s="7"/>
      <c r="F131" s="23"/>
    </row>
    <row r="132" spans="2:6" ht="12.75">
      <c r="B132" s="7" t="s">
        <v>115</v>
      </c>
      <c r="F132" s="23">
        <v>725032.95</v>
      </c>
    </row>
    <row r="133" spans="2:6" ht="12.75">
      <c r="B133" s="7" t="s">
        <v>116</v>
      </c>
      <c r="F133" s="23">
        <v>298530.46</v>
      </c>
    </row>
    <row r="134" spans="2:6" ht="12.75">
      <c r="B134" s="7" t="s">
        <v>117</v>
      </c>
      <c r="F134" s="23">
        <v>1138900.61</v>
      </c>
    </row>
    <row r="135" spans="2:6" ht="12.75">
      <c r="B135" s="7" t="s">
        <v>118</v>
      </c>
      <c r="F135" s="23">
        <v>447115.42</v>
      </c>
    </row>
    <row r="136" spans="2:6" ht="12.75">
      <c r="B136" s="7" t="s">
        <v>119</v>
      </c>
      <c r="F136" s="23">
        <v>200000</v>
      </c>
    </row>
    <row r="137" spans="2:6" ht="12.75">
      <c r="B137" s="7" t="s">
        <v>120</v>
      </c>
      <c r="F137" s="23">
        <v>1752922.7</v>
      </c>
    </row>
    <row r="138" spans="2:6" ht="12.75">
      <c r="B138" s="7" t="s">
        <v>121</v>
      </c>
      <c r="F138" s="23">
        <v>1440949.26</v>
      </c>
    </row>
    <row r="139" spans="2:6" ht="12.75">
      <c r="B139" s="7" t="s">
        <v>122</v>
      </c>
      <c r="F139" s="23">
        <v>27596.72</v>
      </c>
    </row>
    <row r="140" spans="2:6" ht="12.75">
      <c r="B140" s="7" t="s">
        <v>123</v>
      </c>
      <c r="F140" s="23">
        <v>1308076</v>
      </c>
    </row>
    <row r="141" spans="2:6" ht="12.75">
      <c r="B141" s="7" t="s">
        <v>124</v>
      </c>
      <c r="F141" s="23">
        <v>773054.69</v>
      </c>
    </row>
    <row r="142" spans="2:6" ht="12.75">
      <c r="B142" s="7" t="s">
        <v>125</v>
      </c>
      <c r="F142" s="23">
        <v>2044747.13</v>
      </c>
    </row>
    <row r="143" spans="2:6" ht="12.75">
      <c r="B143" s="7" t="s">
        <v>126</v>
      </c>
      <c r="F143" s="23">
        <v>1259931.8</v>
      </c>
    </row>
    <row r="144" spans="2:6" ht="12.75">
      <c r="B144" s="7" t="s">
        <v>127</v>
      </c>
      <c r="F144" s="23">
        <v>4080.63</v>
      </c>
    </row>
    <row r="145" spans="2:6" ht="12.75">
      <c r="B145" s="7" t="s">
        <v>128</v>
      </c>
      <c r="F145" s="23">
        <v>1192948.31</v>
      </c>
    </row>
    <row r="146" spans="2:6" ht="12.75">
      <c r="B146" s="7" t="s">
        <v>129</v>
      </c>
      <c r="F146" s="23">
        <v>874398.35</v>
      </c>
    </row>
    <row r="147" spans="1:9" ht="12.75">
      <c r="A147" s="5" t="s">
        <v>320</v>
      </c>
      <c r="B147" s="7"/>
      <c r="F147" s="20">
        <f>SUM(F132:F146)</f>
        <v>13488285.03</v>
      </c>
      <c r="H147" t="s">
        <v>315</v>
      </c>
      <c r="I147" s="17">
        <f>+F147</f>
        <v>13488285.03</v>
      </c>
    </row>
    <row r="148" spans="2:6" ht="12.75">
      <c r="B148" s="7"/>
      <c r="F148" s="23"/>
    </row>
    <row r="149" spans="1:6" ht="12.75">
      <c r="A149" s="5" t="s">
        <v>322</v>
      </c>
      <c r="B149" s="7"/>
      <c r="F149" s="23"/>
    </row>
    <row r="150" spans="2:6" ht="12.75">
      <c r="B150" s="7" t="s">
        <v>307</v>
      </c>
      <c r="F150" s="23">
        <v>141598.41</v>
      </c>
    </row>
    <row r="151" spans="2:6" ht="12.75">
      <c r="B151" s="7" t="s">
        <v>130</v>
      </c>
      <c r="F151" s="23">
        <v>1280905.71</v>
      </c>
    </row>
    <row r="152" spans="2:6" ht="12.75">
      <c r="B152" s="7" t="s">
        <v>131</v>
      </c>
      <c r="F152" s="23">
        <v>1133132.15</v>
      </c>
    </row>
    <row r="153" spans="2:6" ht="12.75">
      <c r="B153" s="7" t="s">
        <v>132</v>
      </c>
      <c r="F153" s="23">
        <v>346006.13</v>
      </c>
    </row>
    <row r="154" spans="2:6" ht="12.75">
      <c r="B154" s="7" t="s">
        <v>133</v>
      </c>
      <c r="F154" s="23">
        <v>512608.52</v>
      </c>
    </row>
    <row r="155" spans="2:6" ht="12.75">
      <c r="B155" s="7" t="s">
        <v>134</v>
      </c>
      <c r="F155" s="23">
        <v>62136</v>
      </c>
    </row>
    <row r="156" spans="2:6" ht="12.75">
      <c r="B156" s="7" t="s">
        <v>141</v>
      </c>
      <c r="F156" s="23">
        <v>102891.36</v>
      </c>
    </row>
    <row r="157" spans="2:6" ht="12.75">
      <c r="B157" s="7" t="s">
        <v>140</v>
      </c>
      <c r="F157" s="23">
        <v>124480.57</v>
      </c>
    </row>
    <row r="158" spans="1:9" ht="12.75">
      <c r="A158" s="5" t="s">
        <v>323</v>
      </c>
      <c r="B158" s="7"/>
      <c r="F158" s="20">
        <f>SUM(F150:F157)</f>
        <v>3703758.849999999</v>
      </c>
      <c r="H158" t="s">
        <v>315</v>
      </c>
      <c r="I158" s="17">
        <f>+F158</f>
        <v>3703758.849999999</v>
      </c>
    </row>
    <row r="159" spans="2:6" ht="12.75">
      <c r="B159" s="7"/>
      <c r="F159" s="23"/>
    </row>
    <row r="160" spans="1:6" ht="12.75">
      <c r="A160" s="5" t="s">
        <v>328</v>
      </c>
      <c r="B160" s="7"/>
      <c r="F160" s="23"/>
    </row>
    <row r="161" spans="2:6" ht="12.75">
      <c r="B161" s="7" t="s">
        <v>135</v>
      </c>
      <c r="F161" s="23">
        <v>4361038.74</v>
      </c>
    </row>
    <row r="162" spans="2:6" ht="12.75">
      <c r="B162" s="7" t="s">
        <v>136</v>
      </c>
      <c r="F162" s="23">
        <v>534397.25</v>
      </c>
    </row>
    <row r="163" spans="2:6" ht="12.75">
      <c r="B163" s="7" t="s">
        <v>137</v>
      </c>
      <c r="F163" s="23">
        <v>209359.54</v>
      </c>
    </row>
    <row r="164" spans="2:6" ht="12.75">
      <c r="B164" s="7" t="s">
        <v>138</v>
      </c>
      <c r="F164" s="23">
        <v>167546.56</v>
      </c>
    </row>
    <row r="165" spans="1:9" ht="12.75">
      <c r="A165" s="5" t="s">
        <v>324</v>
      </c>
      <c r="B165" s="7"/>
      <c r="F165" s="20">
        <f>SUM(F161:F164)</f>
        <v>5272342.09</v>
      </c>
      <c r="H165" t="s">
        <v>315</v>
      </c>
      <c r="I165" s="17">
        <f>+F165</f>
        <v>5272342.09</v>
      </c>
    </row>
    <row r="166" spans="2:6" ht="12.75">
      <c r="B166" s="7"/>
      <c r="F166" s="23"/>
    </row>
    <row r="167" spans="1:6" ht="12.75">
      <c r="A167" s="5" t="s">
        <v>329</v>
      </c>
      <c r="B167" s="7"/>
      <c r="F167" s="23"/>
    </row>
    <row r="168" spans="2:6" ht="12.75">
      <c r="B168" s="7" t="s">
        <v>139</v>
      </c>
      <c r="F168" s="23">
        <v>2322993.74</v>
      </c>
    </row>
    <row r="169" spans="2:6" ht="12.75">
      <c r="B169" s="7" t="s">
        <v>142</v>
      </c>
      <c r="F169" s="23">
        <v>582486.96</v>
      </c>
    </row>
    <row r="170" spans="1:9" ht="12.75">
      <c r="A170" s="5" t="s">
        <v>330</v>
      </c>
      <c r="B170" s="7"/>
      <c r="F170" s="20">
        <f>SUM(F168:F169)</f>
        <v>2905480.7</v>
      </c>
      <c r="H170" t="s">
        <v>315</v>
      </c>
      <c r="I170" s="17">
        <f>+F170</f>
        <v>2905480.7</v>
      </c>
    </row>
    <row r="171" spans="2:6" ht="12.75">
      <c r="B171" s="7"/>
      <c r="F171" s="23"/>
    </row>
    <row r="172" spans="1:9" ht="12.75">
      <c r="A172" s="8" t="s">
        <v>275</v>
      </c>
      <c r="F172" s="22">
        <f>+F170+F165+F158+F147+F129+F105+F85+F74+F62+F49+F43</f>
        <v>80945404.53</v>
      </c>
      <c r="I172" s="17">
        <f>SUM(I43:I170)</f>
        <v>80945404.53</v>
      </c>
    </row>
    <row r="173" spans="1:6" ht="12.75">
      <c r="A173" s="8"/>
      <c r="F173" s="20"/>
    </row>
    <row r="174" ht="12.75">
      <c r="A174" s="6" t="s">
        <v>276</v>
      </c>
    </row>
    <row r="175" spans="2:6" ht="12.75">
      <c r="B175" s="7" t="s">
        <v>143</v>
      </c>
      <c r="F175" s="23">
        <v>374188.77</v>
      </c>
    </row>
    <row r="176" spans="2:6" ht="12.75">
      <c r="B176" s="7" t="s">
        <v>144</v>
      </c>
      <c r="F176" s="23">
        <v>244000</v>
      </c>
    </row>
    <row r="177" spans="2:6" ht="12.75">
      <c r="B177" s="7" t="s">
        <v>145</v>
      </c>
      <c r="F177" s="23">
        <v>35133.32</v>
      </c>
    </row>
    <row r="178" spans="2:6" ht="12.75">
      <c r="B178" s="7" t="s">
        <v>146</v>
      </c>
      <c r="F178" s="23">
        <v>326107.46</v>
      </c>
    </row>
    <row r="179" spans="2:6" ht="12.75">
      <c r="B179" s="7" t="s">
        <v>147</v>
      </c>
      <c r="F179" s="23">
        <v>467598.3</v>
      </c>
    </row>
    <row r="180" spans="2:6" ht="12.75">
      <c r="B180" s="7" t="s">
        <v>148</v>
      </c>
      <c r="F180" s="23">
        <v>466272.1</v>
      </c>
    </row>
    <row r="181" spans="2:6" ht="12.75">
      <c r="B181" s="7" t="s">
        <v>149</v>
      </c>
      <c r="F181" s="23">
        <v>7579.06</v>
      </c>
    </row>
    <row r="182" spans="2:6" ht="12.75">
      <c r="B182" s="7" t="s">
        <v>150</v>
      </c>
      <c r="F182" s="23">
        <v>559127.57</v>
      </c>
    </row>
    <row r="183" spans="2:6" ht="12.75">
      <c r="B183" s="7" t="s">
        <v>151</v>
      </c>
      <c r="F183" s="23">
        <v>592234.85</v>
      </c>
    </row>
    <row r="184" spans="2:6" ht="12.75">
      <c r="B184" s="7" t="s">
        <v>152</v>
      </c>
      <c r="F184" s="23">
        <v>265436.9</v>
      </c>
    </row>
    <row r="185" spans="2:6" ht="12.75">
      <c r="B185" s="7" t="s">
        <v>153</v>
      </c>
      <c r="F185" s="23">
        <v>466608.48</v>
      </c>
    </row>
    <row r="186" spans="2:6" ht="12.75">
      <c r="B186" s="7" t="s">
        <v>154</v>
      </c>
      <c r="F186" s="23">
        <v>1386906.5</v>
      </c>
    </row>
    <row r="187" spans="2:6" ht="12.75">
      <c r="B187" s="7" t="s">
        <v>155</v>
      </c>
      <c r="F187" s="23">
        <v>2002341.35</v>
      </c>
    </row>
    <row r="188" spans="1:9" ht="12.75">
      <c r="A188" s="6" t="s">
        <v>277</v>
      </c>
      <c r="F188" s="20">
        <f>SUM(F175:F187)</f>
        <v>7193534.66</v>
      </c>
      <c r="I188" s="9">
        <v>7193534.66</v>
      </c>
    </row>
    <row r="189" spans="1:6" ht="12.75">
      <c r="A189" s="6"/>
      <c r="F189" s="20"/>
    </row>
    <row r="190" ht="12.75">
      <c r="A190" s="6" t="s">
        <v>278</v>
      </c>
    </row>
    <row r="191" spans="2:6" ht="12.75">
      <c r="B191" s="7" t="s">
        <v>156</v>
      </c>
      <c r="F191" s="23">
        <v>250955.26</v>
      </c>
    </row>
    <row r="192" spans="2:6" ht="12.75">
      <c r="B192" s="7" t="s">
        <v>157</v>
      </c>
      <c r="F192" s="23">
        <v>188920.19</v>
      </c>
    </row>
    <row r="193" spans="2:6" ht="12.75">
      <c r="B193" s="7" t="s">
        <v>158</v>
      </c>
      <c r="F193" s="23">
        <v>1509289.24</v>
      </c>
    </row>
    <row r="194" spans="2:6" ht="12.75">
      <c r="B194" s="7" t="s">
        <v>159</v>
      </c>
      <c r="F194" s="23">
        <v>469147.17</v>
      </c>
    </row>
    <row r="195" spans="2:6" ht="12.75">
      <c r="B195" s="7" t="s">
        <v>160</v>
      </c>
      <c r="F195" s="23">
        <v>526758.74</v>
      </c>
    </row>
    <row r="196" spans="2:6" ht="12.75">
      <c r="B196" s="7" t="s">
        <v>161</v>
      </c>
      <c r="F196" s="23">
        <v>159400</v>
      </c>
    </row>
    <row r="197" spans="2:6" ht="12.75">
      <c r="B197" s="7"/>
      <c r="F197" s="23"/>
    </row>
    <row r="198" spans="1:6" ht="12.75">
      <c r="A198" s="6" t="s">
        <v>342</v>
      </c>
      <c r="B198" s="7"/>
      <c r="F198" s="23"/>
    </row>
    <row r="199" spans="2:6" ht="12.75">
      <c r="B199" s="7" t="s">
        <v>162</v>
      </c>
      <c r="F199" s="23">
        <v>9925.96</v>
      </c>
    </row>
    <row r="200" spans="2:6" ht="12.75">
      <c r="B200" s="7" t="s">
        <v>163</v>
      </c>
      <c r="F200" s="23">
        <v>182138.41</v>
      </c>
    </row>
    <row r="201" spans="2:6" ht="12.75">
      <c r="B201" s="7" t="s">
        <v>164</v>
      </c>
      <c r="F201" s="23">
        <v>178716.12</v>
      </c>
    </row>
    <row r="202" spans="2:6" ht="12.75">
      <c r="B202" s="7" t="s">
        <v>165</v>
      </c>
      <c r="F202" s="23">
        <v>361609.55</v>
      </c>
    </row>
    <row r="203" spans="2:6" ht="12.75">
      <c r="B203" s="7" t="s">
        <v>166</v>
      </c>
      <c r="F203" s="23">
        <v>472896.06</v>
      </c>
    </row>
    <row r="204" spans="2:6" ht="12.75">
      <c r="B204" s="7" t="s">
        <v>167</v>
      </c>
      <c r="F204" s="23">
        <v>578252.76</v>
      </c>
    </row>
    <row r="205" spans="2:6" ht="12.75">
      <c r="B205" s="7" t="s">
        <v>168</v>
      </c>
      <c r="F205" s="23">
        <v>198884.89</v>
      </c>
    </row>
    <row r="206" spans="2:6" ht="12.75">
      <c r="B206" s="7" t="s">
        <v>169</v>
      </c>
      <c r="F206" s="23">
        <v>211528.92</v>
      </c>
    </row>
    <row r="207" spans="2:6" ht="12.75">
      <c r="B207" s="7" t="s">
        <v>308</v>
      </c>
      <c r="F207" s="23">
        <v>41000</v>
      </c>
    </row>
    <row r="208" spans="2:6" ht="12.75">
      <c r="B208" s="7" t="s">
        <v>171</v>
      </c>
      <c r="F208" s="23">
        <v>178303.38</v>
      </c>
    </row>
    <row r="209" spans="2:9" ht="12.75">
      <c r="B209" s="16" t="s">
        <v>326</v>
      </c>
      <c r="F209" s="23">
        <f>SUM(F191:F208)</f>
        <v>5517726.6499999985</v>
      </c>
      <c r="I209" s="9">
        <v>5797751.56</v>
      </c>
    </row>
    <row r="210" spans="1:6" ht="12.75">
      <c r="A210" s="6"/>
      <c r="F210" s="20"/>
    </row>
    <row r="211" ht="12.75">
      <c r="A211" s="6" t="s">
        <v>280</v>
      </c>
    </row>
    <row r="212" spans="2:6" ht="12.75">
      <c r="B212" s="7" t="s">
        <v>172</v>
      </c>
      <c r="F212" s="23">
        <v>772037</v>
      </c>
    </row>
    <row r="213" spans="2:6" ht="12.75">
      <c r="B213" s="7" t="s">
        <v>173</v>
      </c>
      <c r="F213" s="23">
        <v>719997.56</v>
      </c>
    </row>
    <row r="214" spans="2:6" ht="12.75">
      <c r="B214" s="7" t="s">
        <v>174</v>
      </c>
      <c r="F214" s="23">
        <v>2527277.06</v>
      </c>
    </row>
    <row r="215" spans="2:6" ht="12.75">
      <c r="B215" s="7" t="s">
        <v>175</v>
      </c>
      <c r="F215" s="23">
        <v>1765629.1</v>
      </c>
    </row>
    <row r="216" spans="2:6" ht="12.75">
      <c r="B216" s="7" t="s">
        <v>176</v>
      </c>
      <c r="F216" s="23">
        <v>3770600</v>
      </c>
    </row>
    <row r="217" spans="2:6" ht="12.75">
      <c r="B217" s="7" t="s">
        <v>177</v>
      </c>
      <c r="F217" s="23">
        <v>892868.73</v>
      </c>
    </row>
    <row r="218" spans="2:6" ht="12.75">
      <c r="B218" s="7" t="s">
        <v>178</v>
      </c>
      <c r="F218" s="23">
        <v>100000</v>
      </c>
    </row>
    <row r="219" spans="2:6" ht="12.75">
      <c r="B219" s="7" t="s">
        <v>179</v>
      </c>
      <c r="F219" s="23">
        <v>1269946.51</v>
      </c>
    </row>
    <row r="220" spans="2:6" ht="12.75">
      <c r="B220" s="7" t="s">
        <v>180</v>
      </c>
      <c r="F220" s="23">
        <v>144640.51</v>
      </c>
    </row>
    <row r="221" spans="2:6" ht="12.75">
      <c r="B221" s="7" t="s">
        <v>181</v>
      </c>
      <c r="F221" s="23">
        <v>161801.39</v>
      </c>
    </row>
    <row r="222" spans="2:6" ht="12.75">
      <c r="B222" s="7" t="s">
        <v>309</v>
      </c>
      <c r="F222" s="23">
        <v>0</v>
      </c>
    </row>
    <row r="223" spans="2:6" ht="12.75">
      <c r="B223" s="7" t="s">
        <v>170</v>
      </c>
      <c r="F223" s="23">
        <v>339246.86</v>
      </c>
    </row>
    <row r="224" spans="2:9" ht="12.75">
      <c r="B224" s="16" t="s">
        <v>325</v>
      </c>
      <c r="F224" s="23">
        <f>SUM(F212:F223)</f>
        <v>12464044.72</v>
      </c>
      <c r="I224" s="9">
        <v>12124797.86</v>
      </c>
    </row>
    <row r="225" spans="1:6" ht="12.75">
      <c r="A225" s="6" t="s">
        <v>311</v>
      </c>
      <c r="F225" s="20">
        <f>+F224+F209</f>
        <v>17981771.369999997</v>
      </c>
    </row>
    <row r="226" spans="1:6" ht="12.75">
      <c r="A226" s="6"/>
      <c r="F226" s="20"/>
    </row>
    <row r="227" ht="12.75">
      <c r="A227" s="6" t="s">
        <v>281</v>
      </c>
    </row>
    <row r="228" spans="2:6" ht="12.75">
      <c r="B228" s="7" t="s">
        <v>182</v>
      </c>
      <c r="F228" s="23">
        <v>445807.76</v>
      </c>
    </row>
    <row r="229" spans="2:6" ht="12.75">
      <c r="B229" s="7" t="s">
        <v>183</v>
      </c>
      <c r="F229" s="23">
        <v>469495.28</v>
      </c>
    </row>
    <row r="230" spans="2:6" ht="12.75">
      <c r="B230" s="7" t="s">
        <v>184</v>
      </c>
      <c r="F230" s="23">
        <v>344251.4</v>
      </c>
    </row>
    <row r="231" spans="2:6" ht="12.75">
      <c r="B231" s="7" t="s">
        <v>185</v>
      </c>
      <c r="F231" s="23">
        <v>240365.34</v>
      </c>
    </row>
    <row r="232" spans="2:6" ht="12.75">
      <c r="B232" s="7" t="s">
        <v>186</v>
      </c>
      <c r="F232" s="23">
        <v>4521.6</v>
      </c>
    </row>
    <row r="233" spans="2:6" ht="12.75">
      <c r="B233" s="7" t="s">
        <v>187</v>
      </c>
      <c r="F233" s="23">
        <v>109573.99</v>
      </c>
    </row>
    <row r="234" spans="2:6" ht="12.75">
      <c r="B234" s="7" t="s">
        <v>188</v>
      </c>
      <c r="F234" s="23">
        <v>285088.94</v>
      </c>
    </row>
    <row r="235" spans="2:6" ht="12.75">
      <c r="B235" s="7" t="s">
        <v>189</v>
      </c>
      <c r="F235" s="23">
        <v>103704</v>
      </c>
    </row>
    <row r="236" spans="2:6" ht="12.75">
      <c r="B236" s="7" t="s">
        <v>190</v>
      </c>
      <c r="F236" s="23">
        <v>612561.82</v>
      </c>
    </row>
    <row r="237" spans="1:9" ht="12.75">
      <c r="A237" s="6" t="s">
        <v>282</v>
      </c>
      <c r="F237" s="20">
        <f>SUM(F228:F236)</f>
        <v>2615370.13</v>
      </c>
      <c r="I237" s="9">
        <v>2653470.13</v>
      </c>
    </row>
    <row r="238" spans="1:6" ht="12.75">
      <c r="A238" s="6"/>
      <c r="F238" s="20"/>
    </row>
    <row r="239" ht="12.75">
      <c r="A239" s="6" t="s">
        <v>283</v>
      </c>
    </row>
    <row r="240" spans="2:6" ht="12.75">
      <c r="B240" s="7" t="s">
        <v>192</v>
      </c>
      <c r="F240" s="23">
        <v>169600.48</v>
      </c>
    </row>
    <row r="241" spans="2:6" ht="12.75">
      <c r="B241" s="7" t="s">
        <v>193</v>
      </c>
      <c r="F241" s="23">
        <v>143365.05</v>
      </c>
    </row>
    <row r="242" spans="1:6" ht="12.75">
      <c r="A242" s="6" t="s">
        <v>284</v>
      </c>
      <c r="F242" s="20">
        <f>SUM(F240:F241)</f>
        <v>312965.53</v>
      </c>
    </row>
    <row r="243" spans="1:6" ht="12.75">
      <c r="A243" s="6"/>
      <c r="F243" s="20"/>
    </row>
    <row r="244" spans="1:6" ht="12.75">
      <c r="A244" s="6"/>
      <c r="F244" s="20"/>
    </row>
    <row r="245" spans="1:6" ht="12.75">
      <c r="A245" s="6"/>
      <c r="F245" s="20"/>
    </row>
    <row r="246" spans="1:6" ht="12.75">
      <c r="A246" s="6"/>
      <c r="F246" s="20"/>
    </row>
    <row r="247" ht="12.75">
      <c r="A247" s="6" t="s">
        <v>285</v>
      </c>
    </row>
    <row r="248" spans="2:6" ht="12.75">
      <c r="B248" s="7" t="s">
        <v>194</v>
      </c>
      <c r="F248" s="23">
        <v>1044992.8</v>
      </c>
    </row>
    <row r="249" spans="2:6" ht="12.75">
      <c r="B249" s="7" t="s">
        <v>195</v>
      </c>
      <c r="F249" s="23">
        <v>1474899.18</v>
      </c>
    </row>
    <row r="250" spans="2:6" ht="12.75">
      <c r="B250" s="7" t="s">
        <v>196</v>
      </c>
      <c r="F250" s="23">
        <v>947240.76</v>
      </c>
    </row>
    <row r="251" spans="2:6" ht="12.75">
      <c r="B251" s="7" t="s">
        <v>197</v>
      </c>
      <c r="F251" s="23">
        <v>435969.93</v>
      </c>
    </row>
    <row r="252" spans="2:6" ht="12.75">
      <c r="B252" s="7" t="s">
        <v>198</v>
      </c>
      <c r="F252" s="23">
        <v>201743.48</v>
      </c>
    </row>
    <row r="253" spans="2:6" ht="12.75">
      <c r="B253" s="7" t="s">
        <v>199</v>
      </c>
      <c r="F253" s="23">
        <v>62764.54</v>
      </c>
    </row>
    <row r="254" spans="2:6" ht="12.75">
      <c r="B254" s="7" t="s">
        <v>200</v>
      </c>
      <c r="F254" s="23">
        <v>65594.14</v>
      </c>
    </row>
    <row r="255" spans="2:6" ht="12.75">
      <c r="B255" s="7" t="s">
        <v>201</v>
      </c>
      <c r="F255" s="23">
        <v>170523.36</v>
      </c>
    </row>
    <row r="256" spans="2:6" ht="12.75">
      <c r="B256" s="7" t="s">
        <v>202</v>
      </c>
      <c r="F256" s="23">
        <v>192440.73</v>
      </c>
    </row>
    <row r="257" spans="2:6" ht="12.75">
      <c r="B257" s="7" t="s">
        <v>203</v>
      </c>
      <c r="F257" s="23">
        <v>760830.46</v>
      </c>
    </row>
    <row r="258" spans="2:6" ht="12.75">
      <c r="B258" s="7" t="s">
        <v>204</v>
      </c>
      <c r="F258" s="23">
        <v>82043.22</v>
      </c>
    </row>
    <row r="259" spans="2:6" ht="12.75">
      <c r="B259" s="7" t="s">
        <v>205</v>
      </c>
      <c r="F259" s="23">
        <v>82781.54</v>
      </c>
    </row>
    <row r="260" spans="2:6" ht="12.75">
      <c r="B260" s="7" t="s">
        <v>206</v>
      </c>
      <c r="F260" s="23">
        <v>260719.58</v>
      </c>
    </row>
    <row r="261" spans="2:6" ht="12.75">
      <c r="B261" s="7" t="s">
        <v>207</v>
      </c>
      <c r="F261" s="23">
        <v>250775.43</v>
      </c>
    </row>
    <row r="262" spans="2:6" ht="12.75">
      <c r="B262" s="7" t="s">
        <v>208</v>
      </c>
      <c r="F262" s="23">
        <v>1385614.97</v>
      </c>
    </row>
    <row r="263" spans="2:6" ht="12.75">
      <c r="B263" s="7" t="s">
        <v>209</v>
      </c>
      <c r="F263" s="23">
        <v>522963.71</v>
      </c>
    </row>
    <row r="264" spans="2:6" ht="12.75">
      <c r="B264" s="7" t="s">
        <v>210</v>
      </c>
      <c r="F264" s="23">
        <v>25471.35</v>
      </c>
    </row>
    <row r="265" spans="2:6" ht="12.75">
      <c r="B265" s="7" t="s">
        <v>211</v>
      </c>
      <c r="F265" s="23">
        <v>73734.38</v>
      </c>
    </row>
    <row r="266" spans="2:6" ht="12.75">
      <c r="B266" s="7" t="s">
        <v>212</v>
      </c>
      <c r="F266" s="23">
        <v>493178.92</v>
      </c>
    </row>
    <row r="267" spans="2:6" ht="12.75">
      <c r="B267" s="7" t="s">
        <v>213</v>
      </c>
      <c r="F267" s="23">
        <v>162435.2</v>
      </c>
    </row>
    <row r="268" spans="2:6" ht="12.75">
      <c r="B268" s="7" t="s">
        <v>214</v>
      </c>
      <c r="F268" s="23">
        <v>292336.86</v>
      </c>
    </row>
    <row r="269" spans="1:9" ht="12.75">
      <c r="A269" s="6" t="s">
        <v>286</v>
      </c>
      <c r="F269" s="20">
        <f>SUM(F248:F268)</f>
        <v>8989054.54</v>
      </c>
      <c r="I269" s="9">
        <v>8989054.54</v>
      </c>
    </row>
    <row r="270" spans="1:6" ht="12.75">
      <c r="A270" s="6"/>
      <c r="F270" s="20"/>
    </row>
    <row r="271" ht="12.75">
      <c r="A271" s="6" t="s">
        <v>345</v>
      </c>
    </row>
    <row r="272" spans="2:6" ht="12.75">
      <c r="B272" s="7" t="s">
        <v>215</v>
      </c>
      <c r="F272" s="23">
        <v>69306.71</v>
      </c>
    </row>
    <row r="273" spans="2:6" ht="12.75">
      <c r="B273" s="7" t="s">
        <v>216</v>
      </c>
      <c r="F273" s="23">
        <v>60000</v>
      </c>
    </row>
    <row r="274" spans="2:6" ht="12.75">
      <c r="B274" s="7" t="s">
        <v>217</v>
      </c>
      <c r="F274" s="23">
        <v>134737.48</v>
      </c>
    </row>
    <row r="275" spans="2:6" ht="12.75">
      <c r="B275" s="7" t="s">
        <v>218</v>
      </c>
      <c r="F275" s="23">
        <v>116740.26</v>
      </c>
    </row>
    <row r="276" spans="1:6" ht="12.75">
      <c r="A276" s="6" t="s">
        <v>344</v>
      </c>
      <c r="F276" s="20">
        <f>SUM(F272:F275)</f>
        <v>380784.45</v>
      </c>
    </row>
    <row r="277" spans="1:6" ht="12.75">
      <c r="A277" s="6"/>
      <c r="F277" s="20"/>
    </row>
    <row r="278" spans="1:6" ht="12.75">
      <c r="A278" s="8" t="s">
        <v>293</v>
      </c>
      <c r="F278" s="20"/>
    </row>
    <row r="279" spans="2:6" ht="12.75">
      <c r="B279" s="7" t="s">
        <v>23</v>
      </c>
      <c r="F279" s="23">
        <v>98523.92</v>
      </c>
    </row>
    <row r="280" spans="2:6" ht="12.75">
      <c r="B280" s="7" t="s">
        <v>24</v>
      </c>
      <c r="F280" s="23">
        <v>142523.93</v>
      </c>
    </row>
    <row r="281" spans="2:6" ht="12.75">
      <c r="B281" s="7" t="s">
        <v>25</v>
      </c>
      <c r="F281" s="23">
        <v>1029700</v>
      </c>
    </row>
    <row r="282" spans="2:6" ht="12.75">
      <c r="B282" s="7" t="s">
        <v>26</v>
      </c>
      <c r="F282" s="23">
        <v>176800</v>
      </c>
    </row>
    <row r="283" spans="2:6" ht="12.75">
      <c r="B283" s="7" t="s">
        <v>27</v>
      </c>
      <c r="F283" s="23">
        <v>240000</v>
      </c>
    </row>
    <row r="284" spans="2:6" ht="12.75">
      <c r="B284" s="7" t="s">
        <v>30</v>
      </c>
      <c r="F284" s="23">
        <v>465500</v>
      </c>
    </row>
    <row r="285" spans="2:6" ht="12.75">
      <c r="B285" s="7" t="s">
        <v>33</v>
      </c>
      <c r="F285" s="23">
        <v>1127227.64</v>
      </c>
    </row>
    <row r="286" spans="2:6" ht="12.75">
      <c r="B286" s="7" t="s">
        <v>294</v>
      </c>
      <c r="F286" s="23">
        <f>3566473-96000</f>
        <v>3470473</v>
      </c>
    </row>
    <row r="287" spans="2:6" ht="12.75">
      <c r="B287" s="7" t="s">
        <v>34</v>
      </c>
      <c r="F287" s="23">
        <v>17343</v>
      </c>
    </row>
    <row r="288" spans="2:6" ht="12.75">
      <c r="B288" s="7" t="s">
        <v>191</v>
      </c>
      <c r="F288" s="23">
        <v>38100</v>
      </c>
    </row>
    <row r="289" spans="2:6" ht="12.75">
      <c r="B289" s="7" t="s">
        <v>42</v>
      </c>
      <c r="F289" s="23">
        <v>3778.76</v>
      </c>
    </row>
    <row r="290" spans="2:6" ht="12.75">
      <c r="B290" s="7" t="s">
        <v>21</v>
      </c>
      <c r="F290" s="23">
        <v>1700</v>
      </c>
    </row>
    <row r="291" spans="2:6" ht="12.75">
      <c r="B291" s="7" t="s">
        <v>43</v>
      </c>
      <c r="F291" s="23">
        <v>300</v>
      </c>
    </row>
    <row r="292" spans="1:6" ht="12.75">
      <c r="A292" s="8" t="s">
        <v>295</v>
      </c>
      <c r="F292" s="20">
        <f>SUM(F279:F291)</f>
        <v>6811970.25</v>
      </c>
    </row>
    <row r="293" spans="1:6" ht="12.75">
      <c r="A293" s="8"/>
      <c r="F293" s="20"/>
    </row>
    <row r="294" spans="1:6" ht="12.75">
      <c r="A294" s="8" t="s">
        <v>296</v>
      </c>
      <c r="F294" s="20">
        <f>+F292+F276+F269+F242+F237+F225+F188+F172+F21+F13</f>
        <v>128064449.81</v>
      </c>
    </row>
    <row r="295" spans="1:6" ht="12.75">
      <c r="A295" s="8"/>
      <c r="F295" s="20"/>
    </row>
    <row r="296" ht="12.75">
      <c r="A296" s="6" t="s">
        <v>287</v>
      </c>
    </row>
    <row r="297" ht="12.75">
      <c r="A297" s="6"/>
    </row>
    <row r="298" ht="12.75">
      <c r="A298" s="5" t="s">
        <v>288</v>
      </c>
    </row>
    <row r="299" spans="2:6" ht="12.75">
      <c r="B299" s="7" t="s">
        <v>290</v>
      </c>
      <c r="F299" s="20">
        <v>234000</v>
      </c>
    </row>
    <row r="300" spans="1:6" ht="12.75">
      <c r="A300" s="5"/>
      <c r="F300" s="20"/>
    </row>
    <row r="301" spans="1:9" ht="12.75">
      <c r="A301" s="6" t="s">
        <v>274</v>
      </c>
      <c r="I301" s="12"/>
    </row>
    <row r="302" spans="2:6" ht="12.75">
      <c r="B302" s="7" t="s">
        <v>219</v>
      </c>
      <c r="F302" s="23">
        <v>373000</v>
      </c>
    </row>
    <row r="303" spans="2:9" ht="12.75">
      <c r="B303" s="7" t="s">
        <v>220</v>
      </c>
      <c r="F303" s="23">
        <v>42000</v>
      </c>
      <c r="I303" s="12"/>
    </row>
    <row r="304" spans="2:6" ht="12.75">
      <c r="B304" s="7" t="s">
        <v>221</v>
      </c>
      <c r="F304" s="23">
        <v>182000.04</v>
      </c>
    </row>
    <row r="305" spans="2:6" ht="12.75">
      <c r="B305" s="7" t="s">
        <v>222</v>
      </c>
      <c r="F305" s="23">
        <v>15000</v>
      </c>
    </row>
    <row r="306" spans="2:6" ht="12.75">
      <c r="B306" s="7" t="s">
        <v>223</v>
      </c>
      <c r="F306" s="23">
        <v>625000</v>
      </c>
    </row>
    <row r="307" spans="2:6" ht="12.75">
      <c r="B307" s="7" t="s">
        <v>224</v>
      </c>
      <c r="F307" s="23">
        <v>165000</v>
      </c>
    </row>
    <row r="308" spans="2:6" ht="12.75">
      <c r="B308" s="7" t="s">
        <v>225</v>
      </c>
      <c r="F308" s="23">
        <v>2000</v>
      </c>
    </row>
    <row r="309" spans="2:6" ht="12.75">
      <c r="B309" s="7" t="s">
        <v>226</v>
      </c>
      <c r="F309" s="23">
        <v>21000</v>
      </c>
    </row>
    <row r="310" spans="2:6" ht="12.75">
      <c r="B310" s="7" t="s">
        <v>227</v>
      </c>
      <c r="F310" s="23">
        <v>9000</v>
      </c>
    </row>
    <row r="311" spans="2:6" ht="12.75">
      <c r="B311" s="7" t="s">
        <v>228</v>
      </c>
      <c r="F311" s="23">
        <v>14000</v>
      </c>
    </row>
    <row r="312" spans="2:6" ht="12.75">
      <c r="B312" s="7" t="s">
        <v>229</v>
      </c>
      <c r="F312" s="23">
        <v>5000</v>
      </c>
    </row>
    <row r="313" spans="2:6" ht="12.75">
      <c r="B313" s="7" t="s">
        <v>230</v>
      </c>
      <c r="F313" s="23">
        <v>78000</v>
      </c>
    </row>
    <row r="314" spans="2:6" ht="12.75">
      <c r="B314" s="7" t="s">
        <v>231</v>
      </c>
      <c r="F314" s="23">
        <v>65000</v>
      </c>
    </row>
    <row r="315" spans="2:6" ht="12.75">
      <c r="B315" s="7" t="s">
        <v>232</v>
      </c>
      <c r="F315" s="23">
        <v>145000</v>
      </c>
    </row>
    <row r="316" spans="2:6" ht="12.75">
      <c r="B316" s="7" t="s">
        <v>233</v>
      </c>
      <c r="F316" s="23">
        <v>5000</v>
      </c>
    </row>
    <row r="317" spans="2:6" ht="12.75">
      <c r="B317" s="7" t="s">
        <v>234</v>
      </c>
      <c r="F317" s="23">
        <v>25000</v>
      </c>
    </row>
    <row r="318" spans="2:6" ht="12.75">
      <c r="B318" s="7" t="s">
        <v>235</v>
      </c>
      <c r="F318" s="23">
        <v>5000</v>
      </c>
    </row>
    <row r="319" spans="2:6" ht="12.75">
      <c r="B319" s="7" t="s">
        <v>236</v>
      </c>
      <c r="F319" s="23">
        <v>5000</v>
      </c>
    </row>
    <row r="320" spans="2:6" ht="12.75">
      <c r="B320" s="7" t="s">
        <v>237</v>
      </c>
      <c r="F320" s="23">
        <v>100000</v>
      </c>
    </row>
    <row r="321" spans="2:6" ht="12.75">
      <c r="B321" s="7" t="s">
        <v>238</v>
      </c>
      <c r="F321" s="23">
        <v>75000</v>
      </c>
    </row>
    <row r="322" spans="2:6" ht="12.75">
      <c r="B322" s="7" t="s">
        <v>239</v>
      </c>
      <c r="F322" s="23">
        <v>5000</v>
      </c>
    </row>
    <row r="323" spans="2:6" ht="12.75">
      <c r="B323" s="7" t="s">
        <v>240</v>
      </c>
      <c r="F323" s="23">
        <v>10000</v>
      </c>
    </row>
    <row r="324" spans="2:6" ht="12.75">
      <c r="B324" s="7" t="s">
        <v>241</v>
      </c>
      <c r="F324" s="23">
        <v>45000</v>
      </c>
    </row>
    <row r="325" spans="2:6" ht="12.75">
      <c r="B325" s="7" t="s">
        <v>242</v>
      </c>
      <c r="F325" s="23">
        <v>5000</v>
      </c>
    </row>
    <row r="326" spans="2:6" ht="12.75">
      <c r="B326" s="7" t="s">
        <v>243</v>
      </c>
      <c r="F326" s="23">
        <v>40000</v>
      </c>
    </row>
    <row r="327" spans="2:6" ht="12.75">
      <c r="B327" s="7" t="s">
        <v>244</v>
      </c>
      <c r="F327" s="23">
        <v>5000</v>
      </c>
    </row>
    <row r="328" spans="2:6" ht="12.75">
      <c r="B328" s="7" t="s">
        <v>245</v>
      </c>
      <c r="F328" s="23">
        <v>12000</v>
      </c>
    </row>
    <row r="329" spans="2:6" ht="12.75">
      <c r="B329" s="7" t="s">
        <v>310</v>
      </c>
      <c r="F329" s="23">
        <v>20000</v>
      </c>
    </row>
    <row r="330" spans="2:6" ht="12.75">
      <c r="B330" s="7" t="s">
        <v>246</v>
      </c>
      <c r="F330" s="23">
        <v>15000</v>
      </c>
    </row>
    <row r="331" spans="2:6" ht="12.75">
      <c r="B331" s="7" t="s">
        <v>247</v>
      </c>
      <c r="F331" s="23">
        <v>21000</v>
      </c>
    </row>
    <row r="332" spans="1:6" ht="12.75">
      <c r="A332" s="6" t="s">
        <v>275</v>
      </c>
      <c r="F332" s="20">
        <v>2134000.04</v>
      </c>
    </row>
    <row r="333" spans="1:6" ht="12.75">
      <c r="A333" s="6"/>
      <c r="F333" s="20"/>
    </row>
    <row r="334" ht="12.75">
      <c r="A334" s="6" t="s">
        <v>276</v>
      </c>
    </row>
    <row r="335" spans="2:6" ht="12.75">
      <c r="B335" s="7" t="s">
        <v>248</v>
      </c>
      <c r="F335" s="23">
        <v>25000.7</v>
      </c>
    </row>
    <row r="336" spans="2:6" ht="12.75">
      <c r="B336" s="7" t="s">
        <v>249</v>
      </c>
      <c r="F336" s="23">
        <v>130000</v>
      </c>
    </row>
    <row r="337" spans="2:6" ht="12.75">
      <c r="B337" s="7" t="s">
        <v>250</v>
      </c>
      <c r="F337" s="23">
        <v>225000</v>
      </c>
    </row>
    <row r="338" spans="1:6" ht="12.75">
      <c r="A338" s="6" t="s">
        <v>277</v>
      </c>
      <c r="F338" s="20">
        <v>380000.7</v>
      </c>
    </row>
    <row r="339" spans="1:6" ht="12.75">
      <c r="A339" s="8"/>
      <c r="F339" s="20"/>
    </row>
    <row r="340" ht="12.75">
      <c r="A340" s="6" t="s">
        <v>291</v>
      </c>
    </row>
    <row r="341" spans="2:6" ht="12.75">
      <c r="B341" s="7" t="s">
        <v>327</v>
      </c>
      <c r="F341" s="23">
        <v>1170000</v>
      </c>
    </row>
    <row r="342" spans="2:6" ht="12.75">
      <c r="B342" s="7" t="s">
        <v>251</v>
      </c>
      <c r="F342" s="23">
        <v>94992.96</v>
      </c>
    </row>
    <row r="343" spans="2:6" ht="12.75">
      <c r="B343" s="7" t="s">
        <v>252</v>
      </c>
      <c r="F343" s="23">
        <v>253007.04</v>
      </c>
    </row>
    <row r="344" spans="2:6" ht="12.75">
      <c r="B344" s="7"/>
      <c r="F344" s="23"/>
    </row>
    <row r="345" spans="1:6" ht="12.75">
      <c r="A345" s="6" t="s">
        <v>343</v>
      </c>
      <c r="B345" s="7"/>
      <c r="F345" s="23"/>
    </row>
    <row r="346" spans="2:6" ht="12.75">
      <c r="B346" s="7" t="s">
        <v>253</v>
      </c>
      <c r="F346" s="23">
        <v>51624.85</v>
      </c>
    </row>
    <row r="347" spans="2:6" ht="12.75">
      <c r="B347" s="7" t="s">
        <v>254</v>
      </c>
      <c r="F347" s="23">
        <v>12000.6</v>
      </c>
    </row>
    <row r="348" spans="2:6" ht="12.75">
      <c r="B348" s="7" t="s">
        <v>255</v>
      </c>
      <c r="F348" s="23">
        <v>9000</v>
      </c>
    </row>
    <row r="349" spans="2:6" ht="12.75">
      <c r="B349" s="7" t="s">
        <v>256</v>
      </c>
      <c r="F349" s="23">
        <v>10000</v>
      </c>
    </row>
    <row r="350" spans="1:6" ht="12.75">
      <c r="A350" s="6" t="s">
        <v>279</v>
      </c>
      <c r="F350" s="20">
        <v>1600625.45</v>
      </c>
    </row>
    <row r="351" spans="1:6" ht="12.75">
      <c r="A351" s="8"/>
      <c r="F351" s="20"/>
    </row>
    <row r="352" ht="12.75">
      <c r="A352" s="6" t="str">
        <f>UPPER("Athletics")</f>
        <v>ATHLETICS</v>
      </c>
    </row>
    <row r="353" spans="2:6" ht="12.75">
      <c r="B353" s="7" t="s">
        <v>257</v>
      </c>
      <c r="F353" s="23">
        <v>263117.35</v>
      </c>
    </row>
    <row r="354" spans="2:6" ht="12.75">
      <c r="B354" s="7" t="s">
        <v>258</v>
      </c>
      <c r="F354" s="23">
        <v>271608.57</v>
      </c>
    </row>
    <row r="355" spans="2:6" ht="12.75">
      <c r="B355" s="7" t="s">
        <v>259</v>
      </c>
      <c r="F355" s="23">
        <v>257511.52</v>
      </c>
    </row>
    <row r="356" spans="2:6" ht="12.75">
      <c r="B356" s="7" t="s">
        <v>260</v>
      </c>
      <c r="F356" s="23">
        <v>88000</v>
      </c>
    </row>
    <row r="357" spans="2:6" ht="12.75">
      <c r="B357" s="7" t="s">
        <v>261</v>
      </c>
      <c r="F357" s="23">
        <v>47762.56</v>
      </c>
    </row>
    <row r="358" spans="1:6" ht="12.75">
      <c r="A358" s="6" t="str">
        <f>UPPER("TOTAL Athletics")</f>
        <v>TOTAL ATHLETICS</v>
      </c>
      <c r="F358" s="20">
        <v>928000</v>
      </c>
    </row>
    <row r="359" spans="1:6" ht="12.75">
      <c r="A359" s="8"/>
      <c r="F359" s="20"/>
    </row>
    <row r="360" ht="12.75">
      <c r="A360" s="6" t="s">
        <v>289</v>
      </c>
    </row>
    <row r="361" spans="2:6" ht="12.75">
      <c r="B361" s="7" t="s">
        <v>262</v>
      </c>
      <c r="F361" s="20">
        <v>200000</v>
      </c>
    </row>
    <row r="362" spans="1:6" ht="12.75">
      <c r="A362" s="8"/>
      <c r="F362" s="20"/>
    </row>
    <row r="363" spans="1:6" ht="12.75">
      <c r="A363" s="8" t="s">
        <v>292</v>
      </c>
      <c r="F363" s="25">
        <f>+F361+F358+F350+F338+F332+F299</f>
        <v>5476626.19</v>
      </c>
    </row>
    <row r="364" spans="1:6" ht="12.75">
      <c r="A364" s="8"/>
      <c r="F364" s="20"/>
    </row>
    <row r="366" spans="1:9" ht="12.75">
      <c r="A366" s="8" t="s">
        <v>297</v>
      </c>
      <c r="F366" s="20">
        <f>+F363+F294</f>
        <v>133541076</v>
      </c>
      <c r="I366" s="9"/>
    </row>
    <row r="367" spans="1:9" s="5" customFormat="1" ht="12.75">
      <c r="A367" s="5" t="s">
        <v>298</v>
      </c>
      <c r="F367" s="26">
        <v>-681076</v>
      </c>
      <c r="I367" s="14"/>
    </row>
    <row r="368" spans="1:9" s="5" customFormat="1" ht="12.75">
      <c r="A368" s="5" t="s">
        <v>299</v>
      </c>
      <c r="F368" s="24">
        <f>+F366+F367</f>
        <v>132860000</v>
      </c>
      <c r="I368" s="15">
        <v>132795999.99999997</v>
      </c>
    </row>
    <row r="369" spans="6:9" s="5" customFormat="1" ht="12.75">
      <c r="F369" s="24"/>
      <c r="I369" s="15"/>
    </row>
    <row r="370" spans="6:9" s="5" customFormat="1" ht="12.75">
      <c r="F370" s="24"/>
      <c r="I370" s="15"/>
    </row>
    <row r="371" spans="8:9" ht="12.75">
      <c r="H371" s="3"/>
      <c r="I371" s="3">
        <v>45225000</v>
      </c>
    </row>
    <row r="372" spans="1:9" ht="12.75">
      <c r="A372" s="5" t="s">
        <v>300</v>
      </c>
      <c r="H372" s="3"/>
      <c r="I372" s="3">
        <v>15208000</v>
      </c>
    </row>
    <row r="373" spans="1:9" ht="12.75">
      <c r="A373" s="5" t="s">
        <v>301</v>
      </c>
      <c r="H373" s="3"/>
      <c r="I373" s="12">
        <f>+I372+I371+I368+58000+6000</f>
        <v>193292999.99999997</v>
      </c>
    </row>
    <row r="374" spans="8:9" ht="12.75">
      <c r="H374" s="3"/>
      <c r="I374" s="13">
        <v>174000000</v>
      </c>
    </row>
    <row r="375" spans="8:9" ht="12.75">
      <c r="H375" s="3"/>
      <c r="I375" s="12">
        <f>+I373-I374</f>
        <v>19292999.99999997</v>
      </c>
    </row>
  </sheetData>
  <sheetProtection/>
  <printOptions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Network and Computing Support</cp:lastModifiedBy>
  <cp:lastPrinted>2002-05-16T18:41:43Z</cp:lastPrinted>
  <dcterms:created xsi:type="dcterms:W3CDTF">2002-06-26T15:42:02Z</dcterms:created>
  <dcterms:modified xsi:type="dcterms:W3CDTF">2011-09-06T15:36:21Z</dcterms:modified>
  <cp:category/>
  <cp:version/>
  <cp:contentType/>
  <cp:contentStatus/>
</cp:coreProperties>
</file>