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INAL" sheetId="1" r:id="rId1"/>
  </sheets>
  <definedNames>
    <definedName name="_xlnm.Print_Titles" localSheetId="0">'FINAL'!$7:$8</definedName>
  </definedNames>
  <calcPr fullCalcOnLoad="1"/>
</workbook>
</file>

<file path=xl/sharedStrings.xml><?xml version="1.0" encoding="utf-8"?>
<sst xmlns="http://schemas.openxmlformats.org/spreadsheetml/2006/main" count="583" uniqueCount="571">
  <si>
    <t>WESTERN KENTUCKY UNIVERSITY</t>
  </si>
  <si>
    <t>REVENUE SUMMARY</t>
  </si>
  <si>
    <t>Account</t>
  </si>
  <si>
    <t>Actuals</t>
  </si>
  <si>
    <t>Budget</t>
  </si>
  <si>
    <t>Projected</t>
  </si>
  <si>
    <t>Number</t>
  </si>
  <si>
    <t>2007-08</t>
  </si>
  <si>
    <t>EDUCATIONAL AND GENERAL</t>
  </si>
  <si>
    <t>Tuition and Fees</t>
  </si>
  <si>
    <t>Registration Fees</t>
  </si>
  <si>
    <t>Fall</t>
  </si>
  <si>
    <t>010100-51110</t>
  </si>
  <si>
    <t>Spring</t>
  </si>
  <si>
    <t>010100-51111</t>
  </si>
  <si>
    <t>Summer</t>
  </si>
  <si>
    <t>Winter</t>
  </si>
  <si>
    <t>Fall - DLE</t>
  </si>
  <si>
    <t>Spring - DLE</t>
  </si>
  <si>
    <t>Summer - DLE</t>
  </si>
  <si>
    <t>Winter - DLE</t>
  </si>
  <si>
    <t>DELO - Contract Fall</t>
  </si>
  <si>
    <t>DELO - Contract Spring</t>
  </si>
  <si>
    <t>DELO - Contract Summer</t>
  </si>
  <si>
    <t>Dual Credit High School</t>
  </si>
  <si>
    <t>Subtotal</t>
  </si>
  <si>
    <t>Restricted Tuition</t>
  </si>
  <si>
    <t>Student Technology</t>
  </si>
  <si>
    <t>Health Services</t>
  </si>
  <si>
    <t>300207-52103</t>
  </si>
  <si>
    <t>Student Gov. Assoc. Programming</t>
  </si>
  <si>
    <t>310102-52110</t>
  </si>
  <si>
    <t>Total Tuition</t>
  </si>
  <si>
    <t>Mandatory Student Fees</t>
  </si>
  <si>
    <t>Student Athletic Fee</t>
  </si>
  <si>
    <t>370101-52101</t>
  </si>
  <si>
    <t>010100-52903</t>
  </si>
  <si>
    <t>010100-52906</t>
  </si>
  <si>
    <t>Total Tuition and Fees</t>
  </si>
  <si>
    <t>Governmental Appropriations, State</t>
  </si>
  <si>
    <t>Regular Appropriation</t>
  </si>
  <si>
    <t>040100-53210</t>
  </si>
  <si>
    <t>Debt Service</t>
  </si>
  <si>
    <t>040100-53220</t>
  </si>
  <si>
    <t>Total Governmental Appropriations, State</t>
  </si>
  <si>
    <t>Governmental Grants and Contracts, Federal</t>
  </si>
  <si>
    <t>Training Programs, Research Projects</t>
  </si>
  <si>
    <t xml:space="preserve">  and Similar Activities</t>
  </si>
  <si>
    <t>500011-54110</t>
  </si>
  <si>
    <t>Student Financial Aid</t>
  </si>
  <si>
    <t>National Sci &amp; Math Access to Retain Talent</t>
  </si>
  <si>
    <t>Federal Academic Competitiveness Grant</t>
  </si>
  <si>
    <t>Pell Grant</t>
  </si>
  <si>
    <t>College Work Study</t>
  </si>
  <si>
    <t>501102-54820</t>
  </si>
  <si>
    <t>Supplemental Educational Opportunity Grants</t>
  </si>
  <si>
    <t>Interest Subsidy Grant</t>
  </si>
  <si>
    <t>501201-54120</t>
  </si>
  <si>
    <t>Total Governmental Grants and Contracts, Federal</t>
  </si>
  <si>
    <t>Governmental Grants and Contracts, State</t>
  </si>
  <si>
    <t>500011-54210</t>
  </si>
  <si>
    <t>College Access Program</t>
  </si>
  <si>
    <t>502104-54910</t>
  </si>
  <si>
    <t>502101-54920</t>
  </si>
  <si>
    <t>Teacher Scholarship Program</t>
  </si>
  <si>
    <t>502102-54930</t>
  </si>
  <si>
    <t>Early Childhood Development Scholarship</t>
  </si>
  <si>
    <t>502103-54940</t>
  </si>
  <si>
    <t>Total Governmental Grants and Contracts, State</t>
  </si>
  <si>
    <t>Governmental Grants and Contracts, Local</t>
  </si>
  <si>
    <t>500011-54310</t>
  </si>
  <si>
    <t>Total Governmental Grants and Contracts</t>
  </si>
  <si>
    <t>Private Gifts, Grants and Contracts</t>
  </si>
  <si>
    <t>Nongovernmental Organizations and</t>
  </si>
  <si>
    <t xml:space="preserve">  Individuals</t>
  </si>
  <si>
    <t>500011-55110</t>
  </si>
  <si>
    <t>Total Private Gifts, Grants and Contracts</t>
  </si>
  <si>
    <t>Facilities and Administrative Cost Recovery</t>
  </si>
  <si>
    <t>Federal Government</t>
  </si>
  <si>
    <t>Administrative Cost Allowance</t>
  </si>
  <si>
    <t>Supplemental Educational Opportunity</t>
  </si>
  <si>
    <t xml:space="preserve">  Grants</t>
  </si>
  <si>
    <t>040100-56211</t>
  </si>
  <si>
    <t xml:space="preserve">Perkins Loan </t>
  </si>
  <si>
    <t>040100-56212</t>
  </si>
  <si>
    <t>Veterans Administration</t>
  </si>
  <si>
    <t>040100-56213</t>
  </si>
  <si>
    <t>Pell Grants</t>
  </si>
  <si>
    <t>040100-56214</t>
  </si>
  <si>
    <t>Perkins Reimbursable</t>
  </si>
  <si>
    <t>040100-56215</t>
  </si>
  <si>
    <t>Subtotal Federal</t>
  </si>
  <si>
    <t>Federal Training and Research Grants</t>
  </si>
  <si>
    <t>040100-56110</t>
  </si>
  <si>
    <t>State Training and Research Grants</t>
  </si>
  <si>
    <t>040100-56310</t>
  </si>
  <si>
    <t>Local Training and Research Grants</t>
  </si>
  <si>
    <t>040100-56510</t>
  </si>
  <si>
    <t>Nongovernmental Training and Research Grants</t>
  </si>
  <si>
    <t>040100-56610</t>
  </si>
  <si>
    <t>Subtotal Training and Research Grants</t>
  </si>
  <si>
    <t>Total Facilities and Administrative Cost Recovery</t>
  </si>
  <si>
    <t>Sales and Services of Educational Activities</t>
  </si>
  <si>
    <t>University Farm</t>
  </si>
  <si>
    <t>Milk Sales</t>
  </si>
  <si>
    <t>260209-57101</t>
  </si>
  <si>
    <t>Livestock Sales</t>
  </si>
  <si>
    <t>260209-57102</t>
  </si>
  <si>
    <t>Miscellaneous</t>
  </si>
  <si>
    <t>260209-57119</t>
  </si>
  <si>
    <t>Subtotal University Farm</t>
  </si>
  <si>
    <t>Pharmaceutical</t>
  </si>
  <si>
    <t>300207-57151</t>
  </si>
  <si>
    <t>X-Ray Fees</t>
  </si>
  <si>
    <t>300207-57152</t>
  </si>
  <si>
    <t>Injections</t>
  </si>
  <si>
    <t>300207-57153</t>
  </si>
  <si>
    <t>Office Visits</t>
  </si>
  <si>
    <t>300207-57154</t>
  </si>
  <si>
    <t>Laboratory</t>
  </si>
  <si>
    <t>300207-57155</t>
  </si>
  <si>
    <t>Supplies</t>
  </si>
  <si>
    <t>300207-57156</t>
  </si>
  <si>
    <t>Subtotal Health Services</t>
  </si>
  <si>
    <t>Intercollegiate Athletics</t>
  </si>
  <si>
    <t>Basketball Ticket Sales</t>
  </si>
  <si>
    <t>370101-57201</t>
  </si>
  <si>
    <t>Women's Basketball Ticket Sales</t>
  </si>
  <si>
    <t>370101-57202</t>
  </si>
  <si>
    <t>Baseball Ticket Sales</t>
  </si>
  <si>
    <t>370101-57203</t>
  </si>
  <si>
    <t>Softball Receipts</t>
  </si>
  <si>
    <t>370101-57204</t>
  </si>
  <si>
    <t>Football Ticket Sales</t>
  </si>
  <si>
    <t>370101-57205</t>
  </si>
  <si>
    <t>Women's Soccer Tickets</t>
  </si>
  <si>
    <t>370101-57208</t>
  </si>
  <si>
    <t>Volleyball Ticket Sales</t>
  </si>
  <si>
    <t>370101-57209</t>
  </si>
  <si>
    <t>Ticket Surcharge Diddle Events</t>
  </si>
  <si>
    <t>370101-57240</t>
  </si>
  <si>
    <t>Athletics Parking</t>
  </si>
  <si>
    <t>370101-57241</t>
  </si>
  <si>
    <t xml:space="preserve">Athletic Concessions </t>
  </si>
  <si>
    <t>370101-57242</t>
  </si>
  <si>
    <t>Athletics Marketing - Combined</t>
  </si>
  <si>
    <t>370101-57301</t>
  </si>
  <si>
    <t>Athletics Marketing - Pouring Rights</t>
  </si>
  <si>
    <t>370101-57307</t>
  </si>
  <si>
    <t>NCAA - Academic Advising</t>
  </si>
  <si>
    <t>370101-57340</t>
  </si>
  <si>
    <r>
      <t xml:space="preserve">NCAA - Sports Sponsor </t>
    </r>
    <r>
      <rPr>
        <b/>
        <sz val="10"/>
        <rFont val="Times New Roman"/>
        <family val="1"/>
      </rPr>
      <t xml:space="preserve">- </t>
    </r>
    <r>
      <rPr>
        <sz val="10"/>
        <rFont val="Times New Roman"/>
        <family val="1"/>
      </rPr>
      <t>Football</t>
    </r>
  </si>
  <si>
    <t>370101-57341</t>
  </si>
  <si>
    <t>NCAA - Grants-in-Aid Distribution</t>
  </si>
  <si>
    <t>370101-57342</t>
  </si>
  <si>
    <t>Sun Belt Distributions</t>
  </si>
  <si>
    <t>370101-57350</t>
  </si>
  <si>
    <t>HAF Contributions</t>
  </si>
  <si>
    <t>370101-57371</t>
  </si>
  <si>
    <t>Royalties/Licensure</t>
  </si>
  <si>
    <t>370101-57373</t>
  </si>
  <si>
    <t>Postage Tickets</t>
  </si>
  <si>
    <t>370101-57374</t>
  </si>
  <si>
    <t>Athletics Other Miscellaneous</t>
  </si>
  <si>
    <t>370101-57390</t>
  </si>
  <si>
    <t>Corner Stone Partners/Floor</t>
  </si>
  <si>
    <t>370101-59411</t>
  </si>
  <si>
    <t>Subtotal Intercollegiate Athletics</t>
  </si>
  <si>
    <t>Conferences And Workshops</t>
  </si>
  <si>
    <t>140100-57810</t>
  </si>
  <si>
    <t>Other Sales and Services</t>
  </si>
  <si>
    <t>Application Fees</t>
  </si>
  <si>
    <t>Undergraduate</t>
  </si>
  <si>
    <t>030200-57401</t>
  </si>
  <si>
    <t>Graduate</t>
  </si>
  <si>
    <t>030200-57403</t>
  </si>
  <si>
    <t>Other Sales and Services (Continued)</t>
  </si>
  <si>
    <t>Departmental Examination</t>
  </si>
  <si>
    <t>030200-57431</t>
  </si>
  <si>
    <t>Faculty House</t>
  </si>
  <si>
    <t>200026-57890</t>
  </si>
  <si>
    <t>Conference Center</t>
  </si>
  <si>
    <t>200101-57550</t>
  </si>
  <si>
    <t>College Heights Herald</t>
  </si>
  <si>
    <t>200302-57701</t>
  </si>
  <si>
    <t>Talisman</t>
  </si>
  <si>
    <t>200303-57555</t>
  </si>
  <si>
    <t>Transcripts</t>
  </si>
  <si>
    <t>210301-59960</t>
  </si>
  <si>
    <t>Duplicate Diplomas</t>
  </si>
  <si>
    <t>210301-59961</t>
  </si>
  <si>
    <t>Undergraduate Catalog</t>
  </si>
  <si>
    <t>210303-57890</t>
  </si>
  <si>
    <t>Academic Transitions</t>
  </si>
  <si>
    <t>210402-57552</t>
  </si>
  <si>
    <t>IBM/Lenovo</t>
  </si>
  <si>
    <t>240101-57580</t>
  </si>
  <si>
    <t>Hospitality Management</t>
  </si>
  <si>
    <t>240302-57809</t>
  </si>
  <si>
    <t>Child Care</t>
  </si>
  <si>
    <t>241401-57530</t>
  </si>
  <si>
    <t>Kelly Autism Program</t>
  </si>
  <si>
    <t>241801-57501</t>
  </si>
  <si>
    <t>Music Department Concert/Performance</t>
  </si>
  <si>
    <t>250804-57801</t>
  </si>
  <si>
    <t>Western Players</t>
  </si>
  <si>
    <t>251103-57801</t>
  </si>
  <si>
    <t>Play Production</t>
  </si>
  <si>
    <t>251104-57801</t>
  </si>
  <si>
    <t>Leaf Composting</t>
  </si>
  <si>
    <t>260202-57140</t>
  </si>
  <si>
    <t>Agriculture Mechanics</t>
  </si>
  <si>
    <t>260203-57122</t>
  </si>
  <si>
    <t>Agriculture Expo Center</t>
  </si>
  <si>
    <t>260205-57121</t>
  </si>
  <si>
    <t>Agriculture Student Group Activity</t>
  </si>
  <si>
    <t>260210-57120</t>
  </si>
  <si>
    <t>260501-57890</t>
  </si>
  <si>
    <t>POD Professional Services</t>
  </si>
  <si>
    <t>250706-57501</t>
  </si>
  <si>
    <t>260604-57501</t>
  </si>
  <si>
    <t>262201-57501</t>
  </si>
  <si>
    <t>262203-57501</t>
  </si>
  <si>
    <t>262205-57501</t>
  </si>
  <si>
    <t>262301-57501</t>
  </si>
  <si>
    <t>262303-57501</t>
  </si>
  <si>
    <t>262401-57501</t>
  </si>
  <si>
    <t>262403-57501</t>
  </si>
  <si>
    <t>262405-57501</t>
  </si>
  <si>
    <t>262501-57501</t>
  </si>
  <si>
    <t>262701-57501</t>
  </si>
  <si>
    <t>262703-57501</t>
  </si>
  <si>
    <t>262801-57501</t>
  </si>
  <si>
    <t>262901-57501</t>
  </si>
  <si>
    <t>263003-57501</t>
  </si>
  <si>
    <t>263101-57501</t>
  </si>
  <si>
    <t>263102-57501</t>
  </si>
  <si>
    <t>263103-57501</t>
  </si>
  <si>
    <t>KY Emergency Medical Service Academy</t>
  </si>
  <si>
    <t>265202-57522</t>
  </si>
  <si>
    <t>Dental Hygiene Clinic</t>
  </si>
  <si>
    <t>265402-57520</t>
  </si>
  <si>
    <t>Dental Hygiene Student Materials</t>
  </si>
  <si>
    <t>265403-57631</t>
  </si>
  <si>
    <t>Library, Copy Service Charges</t>
  </si>
  <si>
    <t>270101-57602</t>
  </si>
  <si>
    <t xml:space="preserve">Library Special Collections Room Rental </t>
  </si>
  <si>
    <t>270201-57805</t>
  </si>
  <si>
    <t>Library Special Collections Image User</t>
  </si>
  <si>
    <t>270201-57806</t>
  </si>
  <si>
    <t>Museum Store</t>
  </si>
  <si>
    <t>270205-57621</t>
  </si>
  <si>
    <t>FM Radio Network</t>
  </si>
  <si>
    <t>290204-57701</t>
  </si>
  <si>
    <t>ETV Proposed Programming</t>
  </si>
  <si>
    <t>290207-57890</t>
  </si>
  <si>
    <t>Testing Center</t>
  </si>
  <si>
    <t>310110-57430</t>
  </si>
  <si>
    <t>Subtotal Other Sales and Services</t>
  </si>
  <si>
    <t>Total Sales and Services of Educational Activities</t>
  </si>
  <si>
    <t>Other Sources</t>
  </si>
  <si>
    <t>Insurance Loss Claim</t>
  </si>
  <si>
    <t>040100-59332</t>
  </si>
  <si>
    <t>Investment Earnings</t>
  </si>
  <si>
    <t>040100-59520</t>
  </si>
  <si>
    <t>Royalty</t>
  </si>
  <si>
    <t>040100-59551</t>
  </si>
  <si>
    <t>Auxiliary Enterprises Contribution</t>
  </si>
  <si>
    <t>Endowment Income</t>
  </si>
  <si>
    <t>040100-59830</t>
  </si>
  <si>
    <t>Returned Check Fine</t>
  </si>
  <si>
    <t>040100-59860</t>
  </si>
  <si>
    <t>License Plates - Dept. of Transportation</t>
  </si>
  <si>
    <t>040100-59870</t>
  </si>
  <si>
    <t>Miscellaneous Receipts</t>
  </si>
  <si>
    <t>040100-59880</t>
  </si>
  <si>
    <t>Miscellaneous Rent</t>
  </si>
  <si>
    <t>040100-59885</t>
  </si>
  <si>
    <t>Late Payment</t>
  </si>
  <si>
    <t>040100-59895</t>
  </si>
  <si>
    <t>Refund from Vendors</t>
  </si>
  <si>
    <t>040100-59980</t>
  </si>
  <si>
    <t>Procurement Card Rebate</t>
  </si>
  <si>
    <t>040100-59981</t>
  </si>
  <si>
    <t>Field Experience - Study Abroad</t>
  </si>
  <si>
    <t>170001-59051</t>
  </si>
  <si>
    <t>Scholar Apartments</t>
  </si>
  <si>
    <t>240301-59840</t>
  </si>
  <si>
    <t>Early Childhood Center (ECC)</t>
  </si>
  <si>
    <t>240307-59840</t>
  </si>
  <si>
    <t>Psychology Clinic</t>
  </si>
  <si>
    <t>240504-57501</t>
  </si>
  <si>
    <t>Center for Gifted Studies</t>
  </si>
  <si>
    <t>240702-59840</t>
  </si>
  <si>
    <t>Log House Concerts and Events</t>
  </si>
  <si>
    <t>Marching Band</t>
  </si>
  <si>
    <t>250805-59813</t>
  </si>
  <si>
    <t>Library Fines and Lost Books</t>
  </si>
  <si>
    <t>270101-59860</t>
  </si>
  <si>
    <t>Kentucky Library &amp; Museum Admissions</t>
  </si>
  <si>
    <t>270202-59810</t>
  </si>
  <si>
    <t>Kentucky Library &amp; Museum Art Show</t>
  </si>
  <si>
    <t>270202-59811</t>
  </si>
  <si>
    <t>Interactive Video Services</t>
  </si>
  <si>
    <t>290202-57890</t>
  </si>
  <si>
    <t>Residential Long Distance Resale</t>
  </si>
  <si>
    <t>290303-59930</t>
  </si>
  <si>
    <t>Cellular Commissions</t>
  </si>
  <si>
    <t>290303-59951</t>
  </si>
  <si>
    <t>Telephone Commissions</t>
  </si>
  <si>
    <t>290304-59950</t>
  </si>
  <si>
    <t>WKU Police Reimbursements</t>
  </si>
  <si>
    <t>300202-59331</t>
  </si>
  <si>
    <t>Motor Vehicle Permits</t>
  </si>
  <si>
    <t>300205-59201</t>
  </si>
  <si>
    <t>Parking Fines</t>
  </si>
  <si>
    <t>300205-59202</t>
  </si>
  <si>
    <t>Parking - Reserved</t>
  </si>
  <si>
    <t>300205-59203</t>
  </si>
  <si>
    <t>Parking Meters</t>
  </si>
  <si>
    <t>300205-59204</t>
  </si>
  <si>
    <t>Parking Permits Visitors</t>
  </si>
  <si>
    <t>300205-59205</t>
  </si>
  <si>
    <t>Parking Special Events</t>
  </si>
  <si>
    <t>300205-59206</t>
  </si>
  <si>
    <t>Campus Activity Board</t>
  </si>
  <si>
    <t>310104-59814</t>
  </si>
  <si>
    <t>Greek Activities</t>
  </si>
  <si>
    <t>310111-59940</t>
  </si>
  <si>
    <t>Preston Health &amp; Activities Center</t>
  </si>
  <si>
    <t>Camp Big Red</t>
  </si>
  <si>
    <t>310201-59130</t>
  </si>
  <si>
    <t>Intramural Sports Complex</t>
  </si>
  <si>
    <t>310202-59120</t>
  </si>
  <si>
    <t>310203-57890</t>
  </si>
  <si>
    <t>User Fees</t>
  </si>
  <si>
    <t>310203-59101</t>
  </si>
  <si>
    <t>Locker Rental</t>
  </si>
  <si>
    <t>310203-59102</t>
  </si>
  <si>
    <t>Guest Pass</t>
  </si>
  <si>
    <t>310203-59103</t>
  </si>
  <si>
    <t>User Fees Part time Students</t>
  </si>
  <si>
    <t>310203-59106</t>
  </si>
  <si>
    <t>Proshop Outdoor Rental</t>
  </si>
  <si>
    <t>310204-59104</t>
  </si>
  <si>
    <t>Lab Fees</t>
  </si>
  <si>
    <t>310205-59140</t>
  </si>
  <si>
    <t>Preston Center Special Events</t>
  </si>
  <si>
    <t>310207-59105</t>
  </si>
  <si>
    <t>The Center Research &amp; Dev Leasing</t>
  </si>
  <si>
    <t>101013-59850</t>
  </si>
  <si>
    <t>Post Office, Fax Service</t>
  </si>
  <si>
    <t>320402-57542</t>
  </si>
  <si>
    <t>Post Office, Box Rentals</t>
  </si>
  <si>
    <t>320402-59910</t>
  </si>
  <si>
    <t>Other Sources (Continued)</t>
  </si>
  <si>
    <t>Post Office, U.S. Subsidy</t>
  </si>
  <si>
    <t>320402-59915</t>
  </si>
  <si>
    <t>Telephone Directory</t>
  </si>
  <si>
    <t>380101-57701</t>
  </si>
  <si>
    <t>Event Planning</t>
  </si>
  <si>
    <t>380202-59940</t>
  </si>
  <si>
    <t>Arena Management</t>
  </si>
  <si>
    <t>380208-59940</t>
  </si>
  <si>
    <t>Total Other Sources</t>
  </si>
  <si>
    <t>Budgeted Net Asset Allocation (Carry Forward)</t>
  </si>
  <si>
    <t>101112-59990</t>
  </si>
  <si>
    <t>Nonmandatory Transfer</t>
  </si>
  <si>
    <t>Investment Earnings Retirement of Indebtedness</t>
  </si>
  <si>
    <t>040100-59510</t>
  </si>
  <si>
    <t>TOTAL EDUCATIONAL AND GENERAL</t>
  </si>
  <si>
    <t>AUXILIARY ENTERPRISES</t>
  </si>
  <si>
    <t>Food and Vending Contracts</t>
  </si>
  <si>
    <t xml:space="preserve">Food Contract - Commission </t>
  </si>
  <si>
    <t>320412-58210</t>
  </si>
  <si>
    <t>Housing</t>
  </si>
  <si>
    <t>Student Life Foundation Reimbursement</t>
  </si>
  <si>
    <t>310502-58420</t>
  </si>
  <si>
    <t>University Centers</t>
  </si>
  <si>
    <t>Student Center Fees</t>
  </si>
  <si>
    <t>310107-58510</t>
  </si>
  <si>
    <t>Downing University Center</t>
  </si>
  <si>
    <t>Bowling</t>
  </si>
  <si>
    <t>310107-58522</t>
  </si>
  <si>
    <t>Billiards</t>
  </si>
  <si>
    <t>310107-58523</t>
  </si>
  <si>
    <t>Electronic Machines</t>
  </si>
  <si>
    <t>310107-58524</t>
  </si>
  <si>
    <t>Room Rental</t>
  </si>
  <si>
    <t>310107-58540</t>
  </si>
  <si>
    <t>Subtotal Downing University Center</t>
  </si>
  <si>
    <t>Other University Center Income</t>
  </si>
  <si>
    <t>Student Leadership ATM Rental</t>
  </si>
  <si>
    <t>310116-58560</t>
  </si>
  <si>
    <t>Total University Centers</t>
  </si>
  <si>
    <t>Auxiliary Services</t>
  </si>
  <si>
    <t>Printing Services</t>
  </si>
  <si>
    <t>320102-58130</t>
  </si>
  <si>
    <t>SIFE Print Center Copy Services</t>
  </si>
  <si>
    <t>320106-57590</t>
  </si>
  <si>
    <t>Vending Commissions - Food</t>
  </si>
  <si>
    <t>320405-58140</t>
  </si>
  <si>
    <t>Vending Commissions - Beverage</t>
  </si>
  <si>
    <t>320405-58141</t>
  </si>
  <si>
    <t xml:space="preserve">ID Center Service Charge </t>
  </si>
  <si>
    <t>320406-58121</t>
  </si>
  <si>
    <t>320406-58950</t>
  </si>
  <si>
    <t>Total Auxiliary Services</t>
  </si>
  <si>
    <t>Bookstore</t>
  </si>
  <si>
    <t>Bookstore Sales and Other Income</t>
  </si>
  <si>
    <t>Books, New</t>
  </si>
  <si>
    <t>Books, Used</t>
  </si>
  <si>
    <t>320414-58302</t>
  </si>
  <si>
    <t>Books, Trade</t>
  </si>
  <si>
    <t>320414-58303</t>
  </si>
  <si>
    <t>Apparel/Insignia</t>
  </si>
  <si>
    <t>320414-58304</t>
  </si>
  <si>
    <t>320414-58305</t>
  </si>
  <si>
    <t>Computer/Software</t>
  </si>
  <si>
    <t>320414-58306</t>
  </si>
  <si>
    <t>Cards/Gifts</t>
  </si>
  <si>
    <t>320414-58307</t>
  </si>
  <si>
    <t>HBA Dorm</t>
  </si>
  <si>
    <t>320414-58308</t>
  </si>
  <si>
    <t>Graduate/Alumni</t>
  </si>
  <si>
    <t>320414-58309</t>
  </si>
  <si>
    <t>Closeout Misc</t>
  </si>
  <si>
    <t>320414-58310</t>
  </si>
  <si>
    <t>Custom Apparel On-line</t>
  </si>
  <si>
    <t>320414-58311</t>
  </si>
  <si>
    <t>Non-Merchandise</t>
  </si>
  <si>
    <t>320414-58320</t>
  </si>
  <si>
    <t xml:space="preserve">Total Bookstore </t>
  </si>
  <si>
    <t>TOTAL AUXILIARY ENTERPRISES</t>
  </si>
  <si>
    <t>TOTAL CURRENT FUNDS REVENUE</t>
  </si>
  <si>
    <t>Chemistry Lab Analyses</t>
  </si>
  <si>
    <t>Image West</t>
  </si>
  <si>
    <t>Geographic Information Systems</t>
  </si>
  <si>
    <t>Waters Lab</t>
  </si>
  <si>
    <t>Water Resource Center</t>
  </si>
  <si>
    <t>Hoffman Institute</t>
  </si>
  <si>
    <t>Ag. Research and  Education Complex</t>
  </si>
  <si>
    <t xml:space="preserve">Herd Assistance </t>
  </si>
  <si>
    <t>Biodiversity Center</t>
  </si>
  <si>
    <t>Biotechnology Center</t>
  </si>
  <si>
    <t>Biological Station</t>
  </si>
  <si>
    <t>Combustion Lab Center</t>
  </si>
  <si>
    <t>Cave and Karst Center</t>
  </si>
  <si>
    <t xml:space="preserve">Kentucky Climate Center </t>
  </si>
  <si>
    <t>Rural Health Institute</t>
  </si>
  <si>
    <t>Arch. &amp; Manufacturing Science Institute</t>
  </si>
  <si>
    <t>Applied Physics Inst</t>
  </si>
  <si>
    <t>Scott Center</t>
  </si>
  <si>
    <t>Electrical Engineering Services Center</t>
  </si>
  <si>
    <t>Mechanical Engineering Services Center</t>
  </si>
  <si>
    <t>2008-09</t>
  </si>
  <si>
    <t>251301-59812</t>
  </si>
  <si>
    <t>Seatbacks</t>
  </si>
  <si>
    <t>370101-57377</t>
  </si>
  <si>
    <t>Game Guarantees</t>
  </si>
  <si>
    <t>Football Club Level Seats</t>
  </si>
  <si>
    <t>370101-57213</t>
  </si>
  <si>
    <t>201307-59990</t>
  </si>
  <si>
    <t>Study Abroad IDs</t>
  </si>
  <si>
    <t>240705-59819</t>
  </si>
  <si>
    <t>Academy of Math &amp; Science Housing</t>
  </si>
  <si>
    <t>241704-57810</t>
  </si>
  <si>
    <t>DELO - Contract Winter</t>
  </si>
  <si>
    <t>250404-57555</t>
  </si>
  <si>
    <t>250701-57890</t>
  </si>
  <si>
    <t>250704-57501</t>
  </si>
  <si>
    <t>Architect &amp; Manufacturing Services</t>
  </si>
  <si>
    <t>260803-57501</t>
  </si>
  <si>
    <t>262407-59551</t>
  </si>
  <si>
    <t>Biological Station Royalties</t>
  </si>
  <si>
    <t>270101-57890</t>
  </si>
  <si>
    <t>Library Bindery Service</t>
  </si>
  <si>
    <t>270105-57813</t>
  </si>
  <si>
    <t>280204-59990</t>
  </si>
  <si>
    <t>Health Sciences</t>
  </si>
  <si>
    <t>101013-59880</t>
  </si>
  <si>
    <t>Small Business Accelerator Lease Rental</t>
  </si>
  <si>
    <t>Facilities Recycling</t>
  </si>
  <si>
    <t>Early Childhood Center Consulting</t>
  </si>
  <si>
    <t>KCTCS/WKU Library Collaboration</t>
  </si>
  <si>
    <t>English Department Winter Writing Event</t>
  </si>
  <si>
    <t>Journalism &amp; Broadcasting Course Packs</t>
  </si>
  <si>
    <t>High School Media Institute</t>
  </si>
  <si>
    <t>Study Tour Harlaxton Program</t>
  </si>
  <si>
    <t>010120-51112</t>
  </si>
  <si>
    <t>010130-52107</t>
  </si>
  <si>
    <t>Challenge Course</t>
  </si>
  <si>
    <t>310209-57890</t>
  </si>
  <si>
    <t>Victorian Newsletter</t>
  </si>
  <si>
    <t>250401-57810</t>
  </si>
  <si>
    <t>Small Business Accelerator Usage Fee</t>
  </si>
  <si>
    <t>010150-51119</t>
  </si>
  <si>
    <t>010150-51113</t>
  </si>
  <si>
    <t>010150-51114</t>
  </si>
  <si>
    <t>010150-51115</t>
  </si>
  <si>
    <t>010150-51128</t>
  </si>
  <si>
    <t>010150-51124</t>
  </si>
  <si>
    <t>010150-51125</t>
  </si>
  <si>
    <t>010150-51126</t>
  </si>
  <si>
    <t>010150-51127</t>
  </si>
  <si>
    <t>010150-51160</t>
  </si>
  <si>
    <t>010150-52902</t>
  </si>
  <si>
    <t>KEES Program</t>
  </si>
  <si>
    <t>Professional MBA</t>
  </si>
  <si>
    <t>WKURF, Combustion Lab Contracts</t>
  </si>
  <si>
    <t>262501-57889</t>
  </si>
  <si>
    <t>010120-51133</t>
  </si>
  <si>
    <t>DELO Registration Fees</t>
  </si>
  <si>
    <t>Graduation Fee</t>
  </si>
  <si>
    <t>Late Registration Fee</t>
  </si>
  <si>
    <t>Course-Specific Fees</t>
  </si>
  <si>
    <t>Schedule Change Fee</t>
  </si>
  <si>
    <t>2009-10</t>
  </si>
  <si>
    <t>Media Continuing Ed Institute</t>
  </si>
  <si>
    <t>IT Cabling Services</t>
  </si>
  <si>
    <t>501136-54110</t>
  </si>
  <si>
    <t>501137-54110</t>
  </si>
  <si>
    <t>501160-54110</t>
  </si>
  <si>
    <t>501150-54110</t>
  </si>
  <si>
    <t>040100-59820</t>
  </si>
  <si>
    <t>320106-57601</t>
  </si>
  <si>
    <t>Inkjet Refills</t>
  </si>
  <si>
    <t>320106-57603</t>
  </si>
  <si>
    <t>320406-58122</t>
  </si>
  <si>
    <t>ID Card Commissions</t>
  </si>
  <si>
    <t>320406-58142</t>
  </si>
  <si>
    <t>320409-58210</t>
  </si>
  <si>
    <t>Total Food and Vending Contracts</t>
  </si>
  <si>
    <t>320206-59920</t>
  </si>
  <si>
    <t>300205-59208</t>
  </si>
  <si>
    <t>Public Parking</t>
  </si>
  <si>
    <t>Transit Service Advertising Sales</t>
  </si>
  <si>
    <t>320211-57701</t>
  </si>
  <si>
    <t>290101-59982</t>
  </si>
  <si>
    <t>IBM Equipment Commissions</t>
  </si>
  <si>
    <t>290407-59952</t>
  </si>
  <si>
    <t>Microsoft Student Select</t>
  </si>
  <si>
    <t>290306-57585</t>
  </si>
  <si>
    <t>290403-57581</t>
  </si>
  <si>
    <t>Excess Computer Lab Printing</t>
  </si>
  <si>
    <t>290403-57604</t>
  </si>
  <si>
    <t>010120-52505</t>
  </si>
  <si>
    <t>Ed Doctoral Tuition</t>
  </si>
  <si>
    <t>Honors College Orientation Fee</t>
  </si>
  <si>
    <t>210101-57554</t>
  </si>
  <si>
    <t>201301-59051</t>
  </si>
  <si>
    <t xml:space="preserve">Study Tour Program </t>
  </si>
  <si>
    <t>230351-57888</t>
  </si>
  <si>
    <t>Students in Free Enterprise</t>
  </si>
  <si>
    <t>241704-57890</t>
  </si>
  <si>
    <t>250705-57501</t>
  </si>
  <si>
    <t>260108-57501</t>
  </si>
  <si>
    <t>Family Counseling Clinic Fee</t>
  </si>
  <si>
    <t>The Center Research &amp; Dev Usage Fee</t>
  </si>
  <si>
    <t>240220-51132</t>
  </si>
  <si>
    <t>105001-59850</t>
  </si>
  <si>
    <t>105001-59851</t>
  </si>
  <si>
    <t>320414-58301</t>
  </si>
  <si>
    <t>Independent Learning</t>
  </si>
  <si>
    <t>210114-59990</t>
  </si>
  <si>
    <t>Family Counseling Clinic Sessions</t>
  </si>
  <si>
    <t>Student Computer Labs Color Printing</t>
  </si>
  <si>
    <t>Capital Contract - Commission</t>
  </si>
  <si>
    <t>Reimbursement - Aramark</t>
  </si>
  <si>
    <t>Coin Operated Copy Machines</t>
  </si>
  <si>
    <t>Computer Science - Community Resource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</si>
</sst>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Arial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indexed="8"/>
      </bottom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8" fillId="0" borderId="0">
      <alignment vertical="top"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 locked="0"/>
    </xf>
    <xf numFmtId="37" fontId="3" fillId="0" borderId="0" xfId="0" applyNumberFormat="1" applyFont="1" applyBorder="1" applyAlignment="1" applyProtection="1">
      <alignment/>
      <protection/>
    </xf>
    <xf numFmtId="37" fontId="3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37" fontId="3" fillId="0" borderId="0" xfId="0" applyNumberFormat="1" applyFont="1" applyAlignment="1" applyProtection="1">
      <alignment/>
      <protection/>
    </xf>
    <xf numFmtId="37" fontId="3" fillId="0" borderId="0" xfId="0" applyNumberFormat="1" applyFont="1" applyFill="1" applyAlignment="1" applyProtection="1">
      <alignment/>
      <protection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37" fontId="2" fillId="0" borderId="0" xfId="0" applyNumberFormat="1" applyFont="1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37" fontId="2" fillId="0" borderId="0" xfId="0" applyNumberFormat="1" applyFont="1" applyAlignment="1">
      <alignment/>
    </xf>
    <xf numFmtId="0" fontId="6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/>
      <protection/>
    </xf>
    <xf numFmtId="37" fontId="3" fillId="0" borderId="0" xfId="0" applyNumberFormat="1" applyFont="1" applyAlignment="1" applyProtection="1">
      <alignment horizontal="right"/>
      <protection/>
    </xf>
    <xf numFmtId="0" fontId="3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165" fontId="2" fillId="0" borderId="0" xfId="0" applyNumberFormat="1" applyFont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/>
    </xf>
    <xf numFmtId="0" fontId="2" fillId="0" borderId="0" xfId="56" applyFont="1" applyBorder="1">
      <alignment/>
      <protection/>
    </xf>
    <xf numFmtId="0" fontId="2" fillId="0" borderId="0" xfId="56" applyFont="1" applyBorder="1" applyAlignment="1">
      <alignment horizontal="center"/>
      <protection/>
    </xf>
    <xf numFmtId="37" fontId="3" fillId="0" borderId="0" xfId="0" applyNumberFormat="1" applyFont="1" applyFill="1" applyAlignment="1" applyProtection="1">
      <alignment horizontal="right"/>
      <protection/>
    </xf>
    <xf numFmtId="37" fontId="2" fillId="0" borderId="0" xfId="0" applyNumberFormat="1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/>
      <protection/>
    </xf>
    <xf numFmtId="37" fontId="2" fillId="0" borderId="0" xfId="0" applyNumberFormat="1" applyFont="1" applyAlignment="1" applyProtection="1">
      <alignment horizontal="center"/>
      <protection/>
    </xf>
    <xf numFmtId="0" fontId="3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 horizontal="centerContinuous"/>
      <protection/>
    </xf>
    <xf numFmtId="37" fontId="2" fillId="0" borderId="0" xfId="0" applyNumberFormat="1" applyFont="1" applyAlignment="1" applyProtection="1">
      <alignment horizontal="centerContinuous"/>
      <protection/>
    </xf>
    <xf numFmtId="37" fontId="3" fillId="0" borderId="0" xfId="0" applyNumberFormat="1" applyFont="1" applyFill="1" applyAlignment="1" applyProtection="1">
      <alignment horizontal="centerContinuous"/>
      <protection/>
    </xf>
    <xf numFmtId="0" fontId="3" fillId="0" borderId="0" xfId="0" applyFont="1" applyAlignment="1" applyProtection="1">
      <alignment horizontal="center"/>
      <protection locked="0"/>
    </xf>
    <xf numFmtId="37" fontId="3" fillId="0" borderId="0" xfId="0" applyNumberFormat="1" applyFont="1" applyFill="1" applyAlignment="1" applyProtection="1">
      <alignment horizontal="right"/>
      <protection locked="0"/>
    </xf>
    <xf numFmtId="39" fontId="3" fillId="0" borderId="10" xfId="0" applyNumberFormat="1" applyFont="1" applyBorder="1" applyAlignment="1" applyProtection="1">
      <alignment horizontal="center"/>
      <protection locked="0"/>
    </xf>
    <xf numFmtId="37" fontId="3" fillId="0" borderId="10" xfId="0" applyNumberFormat="1" applyFont="1" applyBorder="1" applyAlignment="1" applyProtection="1">
      <alignment horizontal="right"/>
      <protection/>
    </xf>
    <xf numFmtId="37" fontId="3" fillId="0" borderId="10" xfId="0" applyNumberFormat="1" applyFont="1" applyFill="1" applyBorder="1" applyAlignment="1" applyProtection="1">
      <alignment horizontal="right"/>
      <protection/>
    </xf>
    <xf numFmtId="37" fontId="4" fillId="0" borderId="0" xfId="0" applyNumberFormat="1" applyFont="1" applyFill="1" applyBorder="1" applyAlignment="1" applyProtection="1">
      <alignment horizontal="center"/>
      <protection/>
    </xf>
    <xf numFmtId="37" fontId="2" fillId="0" borderId="0" xfId="42" applyNumberFormat="1" applyFont="1" applyFill="1" applyAlignment="1">
      <alignment/>
    </xf>
    <xf numFmtId="37" fontId="3" fillId="0" borderId="0" xfId="42" applyNumberFormat="1" applyFont="1" applyAlignment="1" applyProtection="1">
      <alignment horizontal="right"/>
      <protection/>
    </xf>
    <xf numFmtId="37" fontId="2" fillId="0" borderId="0" xfId="42" applyNumberFormat="1" applyFont="1" applyAlignment="1" applyProtection="1">
      <alignment horizontal="right"/>
      <protection/>
    </xf>
    <xf numFmtId="37" fontId="2" fillId="0" borderId="0" xfId="42" applyNumberFormat="1" applyFont="1" applyAlignment="1">
      <alignment horizontal="right"/>
    </xf>
    <xf numFmtId="37" fontId="2" fillId="0" borderId="0" xfId="42" applyNumberFormat="1" applyFont="1" applyFill="1" applyAlignment="1">
      <alignment horizontal="right"/>
    </xf>
    <xf numFmtId="37" fontId="2" fillId="0" borderId="0" xfId="42" applyNumberFormat="1" applyFont="1" applyAlignment="1">
      <alignment/>
    </xf>
    <xf numFmtId="37" fontId="3" fillId="0" borderId="0" xfId="42" applyNumberFormat="1" applyFont="1" applyAlignment="1">
      <alignment horizontal="right"/>
    </xf>
    <xf numFmtId="164" fontId="2" fillId="0" borderId="0" xfId="42" applyNumberFormat="1" applyFont="1" applyAlignment="1">
      <alignment horizontal="left"/>
    </xf>
    <xf numFmtId="37" fontId="2" fillId="0" borderId="0" xfId="0" applyNumberFormat="1" applyFont="1" applyAlignment="1">
      <alignment horizontal="centerContinuous"/>
    </xf>
    <xf numFmtId="37" fontId="2" fillId="0" borderId="0" xfId="42" applyNumberFormat="1" applyFont="1" applyAlignment="1">
      <alignment horizontal="centerContinuous"/>
    </xf>
    <xf numFmtId="37" fontId="2" fillId="0" borderId="11" xfId="0" applyNumberFormat="1" applyFont="1" applyBorder="1" applyAlignment="1">
      <alignment/>
    </xf>
    <xf numFmtId="37" fontId="3" fillId="0" borderId="11" xfId="42" applyNumberFormat="1" applyFont="1" applyBorder="1" applyAlignment="1">
      <alignment horizontal="right"/>
    </xf>
    <xf numFmtId="37" fontId="2" fillId="0" borderId="0" xfId="42" applyNumberFormat="1" applyFont="1" applyAlignment="1" applyProtection="1">
      <alignment/>
      <protection/>
    </xf>
    <xf numFmtId="37" fontId="3" fillId="0" borderId="0" xfId="42" applyNumberFormat="1" applyFont="1" applyAlignment="1" applyProtection="1">
      <alignment/>
      <protection/>
    </xf>
    <xf numFmtId="37" fontId="3" fillId="0" borderId="0" xfId="42" applyNumberFormat="1" applyFont="1" applyFill="1" applyAlignment="1" applyProtection="1">
      <alignment/>
      <protection/>
    </xf>
    <xf numFmtId="37" fontId="2" fillId="0" borderId="0" xfId="0" applyNumberFormat="1" applyFont="1" applyFill="1" applyAlignment="1">
      <alignment/>
    </xf>
    <xf numFmtId="37" fontId="3" fillId="0" borderId="0" xfId="0" applyNumberFormat="1" applyFont="1" applyAlignment="1">
      <alignment/>
    </xf>
    <xf numFmtId="164" fontId="2" fillId="0" borderId="0" xfId="42" applyNumberFormat="1" applyFont="1" applyAlignment="1" quotePrefix="1">
      <alignment horizontal="left"/>
    </xf>
    <xf numFmtId="164" fontId="3" fillId="0" borderId="0" xfId="42" applyNumberFormat="1" applyFont="1" applyAlignment="1">
      <alignment horizontal="left"/>
    </xf>
    <xf numFmtId="164" fontId="3" fillId="0" borderId="0" xfId="42" applyNumberFormat="1" applyFont="1" applyBorder="1" applyAlignment="1">
      <alignment horizontal="left"/>
    </xf>
    <xf numFmtId="43" fontId="2" fillId="0" borderId="0" xfId="42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43" fontId="3" fillId="0" borderId="0" xfId="42" applyFont="1" applyAlignment="1" applyProtection="1">
      <alignment horizontal="left"/>
      <protection/>
    </xf>
    <xf numFmtId="43" fontId="3" fillId="0" borderId="0" xfId="42" applyFont="1" applyFill="1" applyAlignment="1" applyProtection="1">
      <alignment horizontal="left"/>
      <protection/>
    </xf>
    <xf numFmtId="37" fontId="3" fillId="0" borderId="0" xfId="0" applyNumberFormat="1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Continuous"/>
      <protection/>
    </xf>
    <xf numFmtId="0" fontId="3" fillId="0" borderId="0" xfId="0" applyFont="1" applyFill="1" applyAlignment="1" applyProtection="1">
      <alignment horizontal="right"/>
      <protection locked="0"/>
    </xf>
    <xf numFmtId="39" fontId="3" fillId="0" borderId="1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Alignment="1" applyProtection="1">
      <alignment horizontal="right"/>
      <protection locked="0"/>
    </xf>
    <xf numFmtId="165" fontId="3" fillId="0" borderId="0" xfId="0" applyNumberFormat="1" applyFont="1" applyFill="1" applyAlignment="1" applyProtection="1">
      <alignment horizontal="right"/>
      <protection/>
    </xf>
    <xf numFmtId="0" fontId="2" fillId="0" borderId="0" xfId="0" applyFont="1" applyFill="1" applyAlignment="1" applyProtection="1" quotePrefix="1">
      <alignment horizontal="right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Alignment="1">
      <alignment horizontal="right"/>
    </xf>
    <xf numFmtId="0" fontId="7" fillId="0" borderId="0" xfId="0" applyFont="1" applyFill="1" applyAlignment="1" applyProtection="1">
      <alignment horizontal="right"/>
      <protection/>
    </xf>
    <xf numFmtId="165" fontId="2" fillId="0" borderId="0" xfId="0" applyNumberFormat="1" applyFont="1" applyFill="1" applyAlignment="1" applyProtection="1">
      <alignment horizontal="right"/>
      <protection/>
    </xf>
    <xf numFmtId="0" fontId="2" fillId="0" borderId="0" xfId="56" applyFont="1" applyFill="1" applyBorder="1" applyAlignment="1">
      <alignment horizontal="right"/>
      <protection/>
    </xf>
    <xf numFmtId="164" fontId="2" fillId="0" borderId="0" xfId="42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center"/>
      <protection/>
    </xf>
    <xf numFmtId="164" fontId="2" fillId="0" borderId="0" xfId="42" applyNumberFormat="1" applyFont="1" applyFill="1" applyAlignment="1">
      <alignment horizontal="left"/>
    </xf>
    <xf numFmtId="164" fontId="44" fillId="0" borderId="0" xfId="42" applyNumberFormat="1" applyFont="1" applyAlignment="1">
      <alignment horizontal="left"/>
    </xf>
    <xf numFmtId="0" fontId="2" fillId="0" borderId="0" xfId="56" applyFont="1" applyFill="1" applyBorder="1">
      <alignment/>
      <protection/>
    </xf>
    <xf numFmtId="37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37" fontId="2" fillId="0" borderId="0" xfId="42" applyNumberFormat="1" applyFont="1" applyFill="1" applyAlignment="1" applyProtection="1">
      <alignment/>
      <protection/>
    </xf>
    <xf numFmtId="43" fontId="2" fillId="0" borderId="0" xfId="42" applyFont="1" applyFill="1" applyAlignment="1" applyProtection="1">
      <alignment horizontal="left"/>
      <protection/>
    </xf>
    <xf numFmtId="37" fontId="2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  <xf numFmtId="37" fontId="44" fillId="0" borderId="0" xfId="42" applyNumberFormat="1" applyFont="1" applyAlignment="1">
      <alignment horizontal="right"/>
    </xf>
    <xf numFmtId="37" fontId="45" fillId="0" borderId="0" xfId="42" applyNumberFormat="1" applyFont="1" applyAlignment="1">
      <alignment horizontal="right"/>
    </xf>
    <xf numFmtId="0" fontId="2" fillId="0" borderId="0" xfId="0" applyFont="1" applyFill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A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6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3" width="2.7109375" style="1" customWidth="1"/>
    <col min="4" max="4" width="33.7109375" style="1" customWidth="1"/>
    <col min="5" max="5" width="0.85546875" style="1" customWidth="1"/>
    <col min="6" max="6" width="11.28125" style="1" customWidth="1"/>
    <col min="7" max="7" width="0.85546875" style="1" customWidth="1"/>
    <col min="8" max="8" width="11.7109375" style="17" customWidth="1"/>
    <col min="9" max="9" width="0.85546875" style="17" customWidth="1"/>
    <col min="10" max="10" width="11.7109375" style="17" customWidth="1"/>
    <col min="11" max="11" width="0.85546875" style="17" customWidth="1"/>
    <col min="12" max="12" width="11.7109375" style="60" customWidth="1"/>
    <col min="13" max="13" width="14.57421875" style="64" customWidth="1"/>
    <col min="14" max="14" width="17.28125" style="1" customWidth="1"/>
    <col min="15" max="15" width="10.00390625" style="36" customWidth="1"/>
    <col min="16" max="16384" width="9.140625" style="1" customWidth="1"/>
  </cols>
  <sheetData>
    <row r="1" spans="2:13" ht="12.75" customHeight="1">
      <c r="B1" s="48"/>
      <c r="C1" s="48"/>
      <c r="D1" s="48"/>
      <c r="E1" s="48"/>
      <c r="F1" s="84"/>
      <c r="G1" s="47"/>
      <c r="H1" s="49"/>
      <c r="I1" s="50"/>
      <c r="J1" s="49"/>
      <c r="K1" s="65"/>
      <c r="L1" s="66"/>
      <c r="M1" s="74"/>
    </row>
    <row r="2" spans="1:13" ht="12.75" customHeight="1">
      <c r="A2" s="47"/>
      <c r="B2" s="48"/>
      <c r="C2" s="48"/>
      <c r="D2" s="48"/>
      <c r="E2" s="48"/>
      <c r="F2" s="84"/>
      <c r="G2" s="47"/>
      <c r="H2" s="49"/>
      <c r="I2" s="50"/>
      <c r="J2" s="49"/>
      <c r="K2" s="65"/>
      <c r="L2" s="66"/>
      <c r="M2" s="74"/>
    </row>
    <row r="3" spans="1:13" ht="12.75" customHeight="1">
      <c r="A3" s="47" t="s">
        <v>0</v>
      </c>
      <c r="B3" s="48"/>
      <c r="C3" s="48"/>
      <c r="D3" s="48"/>
      <c r="E3" s="48"/>
      <c r="F3" s="84"/>
      <c r="G3" s="47"/>
      <c r="H3" s="49"/>
      <c r="I3" s="50"/>
      <c r="J3" s="49"/>
      <c r="K3" s="65"/>
      <c r="L3" s="66"/>
      <c r="M3" s="74"/>
    </row>
    <row r="4" spans="1:12" ht="12.75" customHeight="1">
      <c r="A4" s="47" t="s">
        <v>1</v>
      </c>
      <c r="B4" s="48"/>
      <c r="C4" s="48"/>
      <c r="D4" s="48"/>
      <c r="E4" s="48"/>
      <c r="F4" s="84"/>
      <c r="G4" s="47"/>
      <c r="H4" s="49"/>
      <c r="I4" s="50"/>
      <c r="J4" s="49"/>
      <c r="K4" s="65"/>
      <c r="L4" s="66"/>
    </row>
    <row r="5" spans="1:12" ht="12.75" customHeight="1">
      <c r="A5" s="47"/>
      <c r="B5" s="48"/>
      <c r="C5" s="48"/>
      <c r="D5" s="48"/>
      <c r="E5" s="48"/>
      <c r="F5" s="84"/>
      <c r="G5" s="47"/>
      <c r="H5" s="49"/>
      <c r="I5" s="50"/>
      <c r="J5" s="49"/>
      <c r="K5" s="65"/>
      <c r="L5" s="66"/>
    </row>
    <row r="6" spans="1:12" ht="12.75" customHeight="1">
      <c r="A6" s="47"/>
      <c r="B6" s="48"/>
      <c r="C6" s="48"/>
      <c r="D6" s="48"/>
      <c r="E6" s="48"/>
      <c r="F6" s="84"/>
      <c r="G6" s="47"/>
      <c r="H6" s="49"/>
      <c r="I6" s="50"/>
      <c r="J6" s="49"/>
      <c r="K6" s="65"/>
      <c r="L6" s="66"/>
    </row>
    <row r="7" spans="1:13" ht="12.75" customHeight="1">
      <c r="A7" s="2"/>
      <c r="B7" s="14"/>
      <c r="C7" s="14"/>
      <c r="D7" s="14"/>
      <c r="E7" s="14"/>
      <c r="F7" s="85" t="s">
        <v>2</v>
      </c>
      <c r="G7" s="51"/>
      <c r="H7" s="26" t="s">
        <v>3</v>
      </c>
      <c r="I7" s="52"/>
      <c r="J7" s="26" t="s">
        <v>4</v>
      </c>
      <c r="L7" s="63" t="s">
        <v>5</v>
      </c>
      <c r="M7" s="75"/>
    </row>
    <row r="8" spans="1:14" ht="12.75" customHeight="1" thickBot="1">
      <c r="A8" s="28"/>
      <c r="B8" s="28"/>
      <c r="C8" s="28"/>
      <c r="D8" s="28"/>
      <c r="E8" s="28"/>
      <c r="F8" s="86" t="s">
        <v>6</v>
      </c>
      <c r="G8" s="53"/>
      <c r="H8" s="54" t="s">
        <v>7</v>
      </c>
      <c r="I8" s="55"/>
      <c r="J8" s="54" t="s">
        <v>455</v>
      </c>
      <c r="K8" s="67"/>
      <c r="L8" s="68" t="s">
        <v>517</v>
      </c>
      <c r="M8" s="76"/>
      <c r="N8" s="56"/>
    </row>
    <row r="9" spans="1:10" ht="12.75" customHeight="1">
      <c r="A9" s="2" t="s">
        <v>8</v>
      </c>
      <c r="B9" s="2"/>
      <c r="C9" s="2"/>
      <c r="D9" s="2"/>
      <c r="E9" s="2"/>
      <c r="F9" s="87"/>
      <c r="G9" s="3"/>
      <c r="H9" s="4"/>
      <c r="I9" s="5"/>
      <c r="J9" s="4"/>
    </row>
    <row r="10" spans="1:10" ht="9" customHeight="1">
      <c r="A10" s="2"/>
      <c r="B10" s="2"/>
      <c r="C10" s="2"/>
      <c r="D10" s="2"/>
      <c r="E10" s="2"/>
      <c r="F10" s="87"/>
      <c r="G10" s="3"/>
      <c r="H10" s="4"/>
      <c r="I10" s="5"/>
      <c r="J10" s="4"/>
    </row>
    <row r="11" spans="1:12" ht="12.75" customHeight="1">
      <c r="A11" s="2" t="s">
        <v>9</v>
      </c>
      <c r="B11" s="2"/>
      <c r="C11" s="2"/>
      <c r="D11" s="2"/>
      <c r="E11" s="2"/>
      <c r="F11" s="88"/>
      <c r="G11" s="6"/>
      <c r="H11" s="7"/>
      <c r="I11" s="8"/>
      <c r="J11" s="7"/>
      <c r="L11" s="108"/>
    </row>
    <row r="12" spans="1:15" ht="12.75" customHeight="1">
      <c r="A12" s="2"/>
      <c r="B12" s="10" t="s">
        <v>10</v>
      </c>
      <c r="C12" s="11"/>
      <c r="D12" s="11"/>
      <c r="E12" s="11"/>
      <c r="F12" s="89"/>
      <c r="G12" s="11"/>
      <c r="H12" s="12"/>
      <c r="I12" s="13"/>
      <c r="J12" s="12"/>
      <c r="N12" s="9"/>
      <c r="O12" s="37"/>
    </row>
    <row r="13" spans="1:14" ht="12.75" customHeight="1">
      <c r="A13" s="2"/>
      <c r="B13" s="14"/>
      <c r="C13" s="14" t="s">
        <v>11</v>
      </c>
      <c r="D13" s="14"/>
      <c r="E13" s="14"/>
      <c r="F13" s="23" t="s">
        <v>12</v>
      </c>
      <c r="G13" s="16"/>
      <c r="H13" s="60">
        <v>51182004.160000004</v>
      </c>
      <c r="I13" s="60"/>
      <c r="J13" s="61">
        <v>56547000</v>
      </c>
      <c r="K13" s="60"/>
      <c r="L13" s="61">
        <v>58858000</v>
      </c>
      <c r="N13" s="9"/>
    </row>
    <row r="14" spans="1:14" ht="12.75" customHeight="1">
      <c r="A14" s="2"/>
      <c r="B14" s="14"/>
      <c r="C14" s="14" t="s">
        <v>13</v>
      </c>
      <c r="D14" s="14"/>
      <c r="E14" s="14"/>
      <c r="F14" s="23" t="s">
        <v>14</v>
      </c>
      <c r="G14" s="16"/>
      <c r="H14" s="60">
        <v>46888611.800000004</v>
      </c>
      <c r="I14" s="60"/>
      <c r="J14" s="61">
        <v>52279000</v>
      </c>
      <c r="K14" s="60"/>
      <c r="L14" s="61">
        <v>54352000</v>
      </c>
      <c r="N14" s="9"/>
    </row>
    <row r="15" spans="1:14" ht="12.75" customHeight="1">
      <c r="A15" s="2"/>
      <c r="B15" s="14"/>
      <c r="C15" s="14" t="s">
        <v>547</v>
      </c>
      <c r="D15" s="14"/>
      <c r="E15" s="14"/>
      <c r="F15" s="23" t="s">
        <v>559</v>
      </c>
      <c r="G15" s="16"/>
      <c r="H15" s="60">
        <v>0</v>
      </c>
      <c r="I15" s="60"/>
      <c r="J15" s="61">
        <v>0</v>
      </c>
      <c r="K15" s="60"/>
      <c r="L15" s="61">
        <v>300000</v>
      </c>
      <c r="N15" s="9"/>
    </row>
    <row r="16" spans="1:14" ht="12.75" customHeight="1">
      <c r="A16" s="2"/>
      <c r="B16" s="14"/>
      <c r="C16" s="14" t="s">
        <v>508</v>
      </c>
      <c r="D16" s="14"/>
      <c r="E16" s="14"/>
      <c r="F16" s="23" t="s">
        <v>511</v>
      </c>
      <c r="G16" s="16"/>
      <c r="H16" s="60">
        <v>0</v>
      </c>
      <c r="I16" s="60"/>
      <c r="J16" s="61">
        <v>150000</v>
      </c>
      <c r="K16" s="60"/>
      <c r="L16" s="61">
        <v>356000</v>
      </c>
      <c r="N16" s="9"/>
    </row>
    <row r="17" spans="1:14" ht="12.75" customHeight="1">
      <c r="A17" s="2"/>
      <c r="B17" s="14"/>
      <c r="C17" s="14" t="s">
        <v>15</v>
      </c>
      <c r="D17" s="14"/>
      <c r="E17" s="14"/>
      <c r="F17" s="23" t="s">
        <v>489</v>
      </c>
      <c r="G17" s="16"/>
      <c r="H17" s="60">
        <v>7760327.91</v>
      </c>
      <c r="I17" s="60"/>
      <c r="J17" s="61">
        <v>8466000</v>
      </c>
      <c r="K17" s="60"/>
      <c r="L17" s="61">
        <v>8541000</v>
      </c>
      <c r="N17" s="9"/>
    </row>
    <row r="18" spans="1:14" ht="12.75" customHeight="1">
      <c r="A18" s="2"/>
      <c r="B18" s="14"/>
      <c r="C18" s="14"/>
      <c r="D18" s="14" t="s">
        <v>25</v>
      </c>
      <c r="E18" s="14"/>
      <c r="F18" s="23"/>
      <c r="G18" s="16"/>
      <c r="H18" s="61">
        <f>SUM(H13:H17)</f>
        <v>105830943.87</v>
      </c>
      <c r="I18" s="60"/>
      <c r="J18" s="61">
        <f>SUM(J13:J17)</f>
        <v>117442000</v>
      </c>
      <c r="K18" s="60"/>
      <c r="L18" s="61">
        <f>SUM(L13:L17)</f>
        <v>122407000</v>
      </c>
      <c r="N18" s="9"/>
    </row>
    <row r="19" spans="1:14" ht="9" customHeight="1">
      <c r="A19" s="2"/>
      <c r="B19" s="14"/>
      <c r="C19" s="14"/>
      <c r="D19" s="14"/>
      <c r="E19" s="14"/>
      <c r="F19" s="23"/>
      <c r="G19" s="16"/>
      <c r="H19" s="60"/>
      <c r="I19" s="60"/>
      <c r="J19" s="61"/>
      <c r="K19" s="60"/>
      <c r="L19" s="61"/>
      <c r="N19" s="9"/>
    </row>
    <row r="20" spans="1:14" ht="12.75" customHeight="1">
      <c r="A20" s="2"/>
      <c r="B20" s="14" t="s">
        <v>512</v>
      </c>
      <c r="C20" s="14"/>
      <c r="D20" s="14"/>
      <c r="E20" s="14"/>
      <c r="F20" s="23"/>
      <c r="G20" s="16"/>
      <c r="H20" s="60"/>
      <c r="I20" s="60"/>
      <c r="J20" s="61"/>
      <c r="K20" s="60"/>
      <c r="L20" s="61"/>
      <c r="N20" s="9"/>
    </row>
    <row r="21" spans="1:14" ht="12.75" customHeight="1">
      <c r="A21" s="2"/>
      <c r="B21" s="14"/>
      <c r="C21" s="14" t="s">
        <v>16</v>
      </c>
      <c r="D21" s="14"/>
      <c r="E21" s="14"/>
      <c r="F21" s="23" t="s">
        <v>496</v>
      </c>
      <c r="G21" s="16"/>
      <c r="H21" s="60">
        <v>1560754.8800000001</v>
      </c>
      <c r="I21" s="60"/>
      <c r="J21" s="61">
        <v>1687000</v>
      </c>
      <c r="K21" s="60"/>
      <c r="L21" s="61">
        <v>1845000</v>
      </c>
      <c r="N21" s="9"/>
    </row>
    <row r="22" spans="1:14" ht="12.75" customHeight="1">
      <c r="A22" s="2"/>
      <c r="B22" s="14"/>
      <c r="C22" s="14" t="s">
        <v>17</v>
      </c>
      <c r="D22" s="14"/>
      <c r="E22" s="14"/>
      <c r="F22" s="90" t="s">
        <v>497</v>
      </c>
      <c r="G22" s="16"/>
      <c r="H22" s="60">
        <v>903664.52</v>
      </c>
      <c r="I22" s="60"/>
      <c r="J22" s="61">
        <v>857000</v>
      </c>
      <c r="K22" s="60"/>
      <c r="L22" s="61">
        <f>1171000-50000</f>
        <v>1121000</v>
      </c>
      <c r="N22" s="9"/>
    </row>
    <row r="23" spans="1:14" ht="12.75" customHeight="1">
      <c r="A23" s="2"/>
      <c r="B23" s="14"/>
      <c r="C23" s="14" t="s">
        <v>18</v>
      </c>
      <c r="D23" s="14"/>
      <c r="E23" s="14"/>
      <c r="F23" s="90" t="s">
        <v>498</v>
      </c>
      <c r="G23" s="16"/>
      <c r="H23" s="60">
        <v>911070.64</v>
      </c>
      <c r="I23" s="60"/>
      <c r="J23" s="61">
        <v>857000</v>
      </c>
      <c r="K23" s="60"/>
      <c r="L23" s="61">
        <f>1209000-50000</f>
        <v>1159000</v>
      </c>
      <c r="N23" s="9"/>
    </row>
    <row r="24" spans="1:14" ht="12.75" customHeight="1">
      <c r="A24" s="2"/>
      <c r="B24" s="14"/>
      <c r="C24" s="14" t="s">
        <v>19</v>
      </c>
      <c r="D24" s="14"/>
      <c r="E24" s="14"/>
      <c r="F24" s="90" t="s">
        <v>499</v>
      </c>
      <c r="G24" s="16"/>
      <c r="H24" s="60">
        <v>1307003</v>
      </c>
      <c r="I24" s="60"/>
      <c r="J24" s="61">
        <v>1098000</v>
      </c>
      <c r="K24" s="60"/>
      <c r="L24" s="61">
        <v>1349000</v>
      </c>
      <c r="N24" s="9"/>
    </row>
    <row r="25" spans="1:14" ht="12.75" customHeight="1">
      <c r="A25" s="2"/>
      <c r="B25" s="14"/>
      <c r="C25" s="14" t="s">
        <v>20</v>
      </c>
      <c r="D25" s="14"/>
      <c r="E25" s="14"/>
      <c r="F25" s="23" t="s">
        <v>500</v>
      </c>
      <c r="G25" s="16"/>
      <c r="H25" s="60">
        <v>346485.76</v>
      </c>
      <c r="I25" s="60"/>
      <c r="J25" s="61">
        <v>364000</v>
      </c>
      <c r="K25" s="60"/>
      <c r="L25" s="61">
        <v>426000</v>
      </c>
      <c r="N25" s="9"/>
    </row>
    <row r="26" spans="1:14" ht="12.75" customHeight="1">
      <c r="A26" s="2"/>
      <c r="B26" s="14"/>
      <c r="C26" s="22" t="s">
        <v>21</v>
      </c>
      <c r="D26" s="22"/>
      <c r="E26" s="14"/>
      <c r="F26" s="90" t="s">
        <v>501</v>
      </c>
      <c r="G26" s="16"/>
      <c r="H26" s="60">
        <v>655379</v>
      </c>
      <c r="I26" s="60"/>
      <c r="J26" s="60">
        <v>655000</v>
      </c>
      <c r="K26" s="60"/>
      <c r="L26" s="60">
        <v>655000</v>
      </c>
      <c r="N26" s="9"/>
    </row>
    <row r="27" spans="1:14" ht="12.75" customHeight="1">
      <c r="A27" s="2"/>
      <c r="B27" s="14"/>
      <c r="C27" s="22" t="s">
        <v>22</v>
      </c>
      <c r="D27" s="22"/>
      <c r="E27" s="14"/>
      <c r="F27" s="90" t="s">
        <v>502</v>
      </c>
      <c r="G27" s="16"/>
      <c r="H27" s="60">
        <v>637627.25</v>
      </c>
      <c r="I27" s="60"/>
      <c r="J27" s="60">
        <v>585000</v>
      </c>
      <c r="K27" s="60"/>
      <c r="L27" s="60">
        <v>600000</v>
      </c>
      <c r="N27" s="9"/>
    </row>
    <row r="28" spans="1:14" ht="12.75" customHeight="1">
      <c r="A28" s="2"/>
      <c r="B28" s="14"/>
      <c r="C28" s="22" t="s">
        <v>23</v>
      </c>
      <c r="D28" s="22"/>
      <c r="E28" s="14"/>
      <c r="F28" s="23" t="s">
        <v>503</v>
      </c>
      <c r="G28" s="16"/>
      <c r="H28" s="60">
        <v>511583.10000000003</v>
      </c>
      <c r="I28" s="60"/>
      <c r="J28" s="60">
        <v>500000</v>
      </c>
      <c r="K28" s="60"/>
      <c r="L28" s="60">
        <v>525000</v>
      </c>
      <c r="N28" s="9"/>
    </row>
    <row r="29" spans="1:14" ht="12.75" customHeight="1">
      <c r="A29" s="2"/>
      <c r="B29" s="14"/>
      <c r="C29" s="22" t="s">
        <v>467</v>
      </c>
      <c r="D29" s="22"/>
      <c r="E29" s="14"/>
      <c r="F29" s="23" t="s">
        <v>504</v>
      </c>
      <c r="G29" s="16"/>
      <c r="H29" s="60">
        <v>46467</v>
      </c>
      <c r="I29" s="60"/>
      <c r="J29" s="61">
        <v>15000</v>
      </c>
      <c r="K29" s="60"/>
      <c r="L29" s="61">
        <v>59000</v>
      </c>
      <c r="N29" s="9"/>
    </row>
    <row r="30" spans="1:14" ht="12.75" customHeight="1">
      <c r="A30" s="2"/>
      <c r="B30" s="14"/>
      <c r="C30" s="22" t="s">
        <v>24</v>
      </c>
      <c r="D30" s="22"/>
      <c r="E30" s="14"/>
      <c r="F30" s="90" t="s">
        <v>505</v>
      </c>
      <c r="G30" s="16"/>
      <c r="H30" s="60">
        <v>333200</v>
      </c>
      <c r="I30" s="60"/>
      <c r="J30" s="60">
        <v>331000</v>
      </c>
      <c r="K30" s="60"/>
      <c r="L30" s="60">
        <v>430000</v>
      </c>
      <c r="N30" s="9"/>
    </row>
    <row r="31" spans="1:14" ht="12.75" customHeight="1">
      <c r="A31" s="2"/>
      <c r="B31" s="14"/>
      <c r="C31" s="22" t="s">
        <v>563</v>
      </c>
      <c r="D31" s="22"/>
      <c r="E31" s="14"/>
      <c r="F31" s="23" t="s">
        <v>506</v>
      </c>
      <c r="G31" s="16"/>
      <c r="H31" s="60">
        <v>798896</v>
      </c>
      <c r="I31" s="24"/>
      <c r="J31" s="60">
        <v>591000</v>
      </c>
      <c r="L31" s="60">
        <v>1017000</v>
      </c>
      <c r="M31" s="60"/>
      <c r="N31" s="9"/>
    </row>
    <row r="32" spans="1:13" ht="12.75" customHeight="1">
      <c r="A32" s="2"/>
      <c r="B32" s="14"/>
      <c r="C32" s="14"/>
      <c r="D32" s="14" t="s">
        <v>25</v>
      </c>
      <c r="E32" s="14"/>
      <c r="F32" s="23"/>
      <c r="G32" s="14"/>
      <c r="H32" s="60">
        <f>SUM(H21:H31)</f>
        <v>8012131.15</v>
      </c>
      <c r="I32" s="60"/>
      <c r="J32" s="60">
        <f>SUM(J21:J31)</f>
        <v>7540000</v>
      </c>
      <c r="K32" s="60"/>
      <c r="L32" s="60">
        <f>SUM(L21:L31)</f>
        <v>9186000</v>
      </c>
      <c r="M32" s="77"/>
    </row>
    <row r="33" spans="1:13" ht="9" customHeight="1">
      <c r="A33" s="2"/>
      <c r="B33" s="14"/>
      <c r="C33" s="14"/>
      <c r="D33" s="14"/>
      <c r="E33" s="14"/>
      <c r="F33" s="23"/>
      <c r="G33" s="14"/>
      <c r="H33" s="12"/>
      <c r="I33" s="12"/>
      <c r="J33" s="12"/>
      <c r="L33" s="12"/>
      <c r="M33" s="78"/>
    </row>
    <row r="34" spans="1:10" ht="12.75" customHeight="1">
      <c r="A34" s="2"/>
      <c r="B34" s="14" t="s">
        <v>26</v>
      </c>
      <c r="C34" s="14"/>
      <c r="D34" s="14"/>
      <c r="E34" s="14"/>
      <c r="F34" s="23"/>
      <c r="G34" s="14"/>
      <c r="H34" s="12"/>
      <c r="I34" s="13"/>
      <c r="J34" s="60"/>
    </row>
    <row r="35" spans="1:14" ht="12.75" customHeight="1">
      <c r="A35" s="2"/>
      <c r="B35" s="18"/>
      <c r="C35" s="14" t="s">
        <v>27</v>
      </c>
      <c r="D35" s="14"/>
      <c r="E35" s="14"/>
      <c r="F35" s="23" t="s">
        <v>490</v>
      </c>
      <c r="G35" s="16"/>
      <c r="H35" s="60">
        <v>1531260.67</v>
      </c>
      <c r="I35" s="12"/>
      <c r="J35" s="61">
        <v>1594000</v>
      </c>
      <c r="L35" s="61">
        <v>1664000</v>
      </c>
      <c r="N35" s="9"/>
    </row>
    <row r="36" spans="1:14" ht="12.75" customHeight="1">
      <c r="A36" s="2"/>
      <c r="B36" s="12"/>
      <c r="C36" s="19" t="s">
        <v>28</v>
      </c>
      <c r="D36" s="19"/>
      <c r="E36" s="19"/>
      <c r="F36" s="82" t="s">
        <v>29</v>
      </c>
      <c r="G36" s="21"/>
      <c r="H36" s="60">
        <v>1116874</v>
      </c>
      <c r="I36" s="12"/>
      <c r="J36" s="61">
        <v>1162000</v>
      </c>
      <c r="L36" s="61">
        <v>1213000</v>
      </c>
      <c r="N36" s="9"/>
    </row>
    <row r="37" spans="1:14" ht="12.75" customHeight="1">
      <c r="A37" s="2"/>
      <c r="B37" s="14"/>
      <c r="C37" s="22" t="s">
        <v>30</v>
      </c>
      <c r="D37" s="14"/>
      <c r="E37" s="14"/>
      <c r="F37" s="23" t="s">
        <v>31</v>
      </c>
      <c r="G37" s="16"/>
      <c r="H37" s="60">
        <v>430749</v>
      </c>
      <c r="I37" s="12"/>
      <c r="J37" s="61">
        <v>449000</v>
      </c>
      <c r="L37" s="61">
        <v>468000</v>
      </c>
      <c r="N37" s="9"/>
    </row>
    <row r="38" spans="1:14" ht="12.75" customHeight="1">
      <c r="A38" s="2"/>
      <c r="B38" s="14"/>
      <c r="C38" s="14"/>
      <c r="D38" s="14" t="s">
        <v>25</v>
      </c>
      <c r="E38" s="14"/>
      <c r="F38" s="23"/>
      <c r="G38" s="14"/>
      <c r="H38" s="12">
        <f>SUM(H35:H37)</f>
        <v>3078883.67</v>
      </c>
      <c r="I38" s="12"/>
      <c r="J38" s="12">
        <f>SUM(J35:J37)</f>
        <v>3205000</v>
      </c>
      <c r="L38" s="12">
        <f>SUM(L35:L37)</f>
        <v>3345000</v>
      </c>
      <c r="M38" s="77"/>
      <c r="N38" s="9"/>
    </row>
    <row r="39" spans="1:13" ht="12.75" customHeight="1">
      <c r="A39" s="2"/>
      <c r="B39" s="14" t="s">
        <v>32</v>
      </c>
      <c r="C39" s="14"/>
      <c r="D39" s="14"/>
      <c r="E39" s="14"/>
      <c r="F39" s="23"/>
      <c r="G39" s="14"/>
      <c r="H39" s="12">
        <f>+H18+H32+H38</f>
        <v>116921958.69000001</v>
      </c>
      <c r="I39" s="12"/>
      <c r="J39" s="12">
        <f>+J18+J32+J38</f>
        <v>128187000</v>
      </c>
      <c r="L39" s="12">
        <f>+L18+L32+L38</f>
        <v>134938000</v>
      </c>
      <c r="M39" s="77"/>
    </row>
    <row r="40" spans="6:10" ht="9" customHeight="1">
      <c r="F40" s="36"/>
      <c r="J40" s="60"/>
    </row>
    <row r="41" spans="1:10" ht="12.75" customHeight="1">
      <c r="A41" s="14"/>
      <c r="B41" s="14" t="s">
        <v>33</v>
      </c>
      <c r="C41" s="14"/>
      <c r="D41" s="14"/>
      <c r="E41" s="14"/>
      <c r="F41" s="23"/>
      <c r="G41" s="14"/>
      <c r="H41" s="12"/>
      <c r="I41" s="12"/>
      <c r="J41" s="60"/>
    </row>
    <row r="42" spans="1:14" ht="12.75" customHeight="1">
      <c r="A42" s="14"/>
      <c r="B42" s="12"/>
      <c r="C42" s="12" t="s">
        <v>34</v>
      </c>
      <c r="D42" s="12"/>
      <c r="E42" s="12"/>
      <c r="F42" s="23" t="s">
        <v>35</v>
      </c>
      <c r="G42" s="16"/>
      <c r="H42" s="60">
        <v>5798821.96</v>
      </c>
      <c r="I42" s="12"/>
      <c r="J42" s="61">
        <v>5904000</v>
      </c>
      <c r="L42" s="61">
        <v>6144000</v>
      </c>
      <c r="N42" s="9"/>
    </row>
    <row r="43" spans="1:10" ht="9" customHeight="1">
      <c r="A43" s="14"/>
      <c r="B43" s="12"/>
      <c r="C43" s="12"/>
      <c r="D43" s="12"/>
      <c r="E43" s="12"/>
      <c r="F43" s="23"/>
      <c r="G43" s="16"/>
      <c r="H43" s="12"/>
      <c r="I43" s="12"/>
      <c r="J43" s="60"/>
    </row>
    <row r="44" spans="1:14" ht="12.75" customHeight="1">
      <c r="A44" s="2"/>
      <c r="B44" s="14" t="s">
        <v>513</v>
      </c>
      <c r="C44" s="14"/>
      <c r="D44" s="14"/>
      <c r="E44" s="14"/>
      <c r="F44" s="23" t="s">
        <v>546</v>
      </c>
      <c r="G44" s="16"/>
      <c r="H44" s="60">
        <v>134820.02</v>
      </c>
      <c r="I44" s="12"/>
      <c r="J44" s="60">
        <v>132000</v>
      </c>
      <c r="L44" s="60">
        <v>168000</v>
      </c>
      <c r="N44" s="9"/>
    </row>
    <row r="45" spans="1:14" ht="12.75" customHeight="1">
      <c r="A45" s="2"/>
      <c r="B45" s="14" t="s">
        <v>514</v>
      </c>
      <c r="C45" s="14"/>
      <c r="D45" s="14"/>
      <c r="E45" s="14"/>
      <c r="F45" s="23" t="s">
        <v>36</v>
      </c>
      <c r="G45" s="16"/>
      <c r="H45" s="60">
        <v>27300</v>
      </c>
      <c r="I45" s="12"/>
      <c r="J45" s="60">
        <v>30000</v>
      </c>
      <c r="L45" s="60">
        <v>30000</v>
      </c>
      <c r="N45" s="9"/>
    </row>
    <row r="46" spans="1:14" s="36" customFormat="1" ht="12.75" customHeight="1">
      <c r="A46" s="34"/>
      <c r="B46" s="22" t="s">
        <v>515</v>
      </c>
      <c r="C46" s="22"/>
      <c r="D46" s="22"/>
      <c r="E46" s="22"/>
      <c r="F46" s="91"/>
      <c r="G46" s="98"/>
      <c r="H46" s="61">
        <v>742025</v>
      </c>
      <c r="I46" s="44"/>
      <c r="J46" s="61">
        <v>754000</v>
      </c>
      <c r="K46" s="72"/>
      <c r="L46" s="61">
        <f>1033000-225000+100000</f>
        <v>908000</v>
      </c>
      <c r="M46" s="99"/>
      <c r="N46" s="37"/>
    </row>
    <row r="47" spans="1:14" ht="12.75" customHeight="1">
      <c r="A47" s="2"/>
      <c r="B47" s="14" t="s">
        <v>516</v>
      </c>
      <c r="C47" s="14"/>
      <c r="D47" s="14"/>
      <c r="E47" s="14"/>
      <c r="F47" s="91" t="s">
        <v>37</v>
      </c>
      <c r="G47" s="25"/>
      <c r="H47" s="60">
        <v>149508</v>
      </c>
      <c r="I47" s="24"/>
      <c r="J47" s="60">
        <v>150000</v>
      </c>
      <c r="L47" s="60">
        <v>150000</v>
      </c>
      <c r="N47" s="9"/>
    </row>
    <row r="48" spans="1:14" ht="12.75" customHeight="1">
      <c r="A48" s="2" t="s">
        <v>38</v>
      </c>
      <c r="B48" s="2"/>
      <c r="C48" s="2"/>
      <c r="D48" s="2"/>
      <c r="E48" s="2"/>
      <c r="F48" s="43"/>
      <c r="G48" s="7"/>
      <c r="H48" s="7">
        <f>+H47+H46+H45+H44+H39+H42</f>
        <v>123774433.67</v>
      </c>
      <c r="I48" s="8"/>
      <c r="J48" s="7">
        <f>+J47+J46+J45+J44+J39+J42</f>
        <v>135157000</v>
      </c>
      <c r="L48" s="7">
        <f>+L47+L46+L45+L44+L39+L42</f>
        <v>142338000</v>
      </c>
      <c r="M48" s="79"/>
      <c r="N48" s="17"/>
    </row>
    <row r="49" spans="1:13" ht="9" customHeight="1">
      <c r="A49" s="2"/>
      <c r="B49" s="2"/>
      <c r="C49" s="2"/>
      <c r="D49" s="2"/>
      <c r="E49" s="2"/>
      <c r="F49" s="43"/>
      <c r="G49" s="7"/>
      <c r="H49" s="7"/>
      <c r="I49" s="8"/>
      <c r="J49" s="70"/>
      <c r="L49" s="70"/>
      <c r="M49" s="79"/>
    </row>
    <row r="50" spans="1:14" ht="12.75" customHeight="1">
      <c r="A50" s="2" t="s">
        <v>39</v>
      </c>
      <c r="B50" s="2"/>
      <c r="C50" s="2"/>
      <c r="D50" s="2"/>
      <c r="E50" s="2"/>
      <c r="F50" s="23"/>
      <c r="G50" s="14"/>
      <c r="H50" s="12"/>
      <c r="I50" s="12"/>
      <c r="J50" s="60"/>
      <c r="N50" s="17"/>
    </row>
    <row r="51" spans="1:14" ht="12.75" customHeight="1">
      <c r="A51" s="2"/>
      <c r="B51" s="12" t="s">
        <v>40</v>
      </c>
      <c r="C51" s="12"/>
      <c r="D51" s="12"/>
      <c r="E51" s="12"/>
      <c r="F51" s="23" t="s">
        <v>41</v>
      </c>
      <c r="G51" s="16"/>
      <c r="H51" s="60">
        <v>82562101</v>
      </c>
      <c r="I51" s="12"/>
      <c r="J51" s="61">
        <v>80626300</v>
      </c>
      <c r="L51" s="61">
        <v>81413500</v>
      </c>
      <c r="N51" s="9"/>
    </row>
    <row r="52" spans="1:14" ht="12.75" customHeight="1">
      <c r="A52" s="2"/>
      <c r="B52" s="14" t="s">
        <v>42</v>
      </c>
      <c r="C52" s="14"/>
      <c r="D52" s="14"/>
      <c r="E52" s="14"/>
      <c r="F52" s="23" t="s">
        <v>43</v>
      </c>
      <c r="G52" s="22"/>
      <c r="H52" s="60">
        <v>1280599</v>
      </c>
      <c r="I52" s="12"/>
      <c r="J52" s="60">
        <v>1670000</v>
      </c>
      <c r="L52" s="60">
        <v>1958100</v>
      </c>
      <c r="N52" s="9"/>
    </row>
    <row r="53" spans="1:14" ht="12.75" customHeight="1">
      <c r="A53" s="2" t="s">
        <v>44</v>
      </c>
      <c r="B53" s="2"/>
      <c r="C53" s="2"/>
      <c r="D53" s="2"/>
      <c r="E53" s="2"/>
      <c r="F53" s="83"/>
      <c r="G53" s="2"/>
      <c r="H53" s="71">
        <f>SUM(H51:H52)</f>
        <v>83842700</v>
      </c>
      <c r="I53" s="8"/>
      <c r="J53" s="71">
        <f>SUM(J51:J52)</f>
        <v>82296300</v>
      </c>
      <c r="L53" s="71">
        <f>SUM(L51:L52)</f>
        <v>83371600</v>
      </c>
      <c r="M53" s="80"/>
      <c r="N53" s="17"/>
    </row>
    <row r="54" spans="1:14" ht="9" customHeight="1">
      <c r="A54" s="2"/>
      <c r="B54" s="2"/>
      <c r="C54" s="2"/>
      <c r="D54" s="2"/>
      <c r="E54" s="2"/>
      <c r="F54" s="83"/>
      <c r="G54" s="2"/>
      <c r="H54" s="8"/>
      <c r="I54" s="8"/>
      <c r="J54" s="8"/>
      <c r="L54" s="8"/>
      <c r="M54" s="81"/>
      <c r="N54" s="9"/>
    </row>
    <row r="55" spans="1:14" ht="12.75" customHeight="1">
      <c r="A55" s="2" t="s">
        <v>45</v>
      </c>
      <c r="B55" s="2"/>
      <c r="C55" s="2"/>
      <c r="D55" s="2"/>
      <c r="E55" s="2"/>
      <c r="F55" s="23"/>
      <c r="G55" s="14"/>
      <c r="H55" s="12"/>
      <c r="I55" s="12"/>
      <c r="J55" s="60"/>
      <c r="N55" s="17"/>
    </row>
    <row r="56" spans="1:10" ht="12.75" customHeight="1">
      <c r="A56" s="2"/>
      <c r="B56" s="14" t="s">
        <v>46</v>
      </c>
      <c r="C56" s="2"/>
      <c r="D56" s="2"/>
      <c r="E56" s="28"/>
      <c r="F56" s="93"/>
      <c r="G56" s="29"/>
      <c r="H56" s="12"/>
      <c r="I56" s="12"/>
      <c r="J56" s="60"/>
    </row>
    <row r="57" spans="1:14" s="36" customFormat="1" ht="12.75" customHeight="1">
      <c r="A57" s="34"/>
      <c r="B57" s="13" t="s">
        <v>47</v>
      </c>
      <c r="C57" s="13"/>
      <c r="D57" s="13"/>
      <c r="E57" s="102"/>
      <c r="F57" s="23" t="s">
        <v>48</v>
      </c>
      <c r="G57" s="22"/>
      <c r="H57" s="61">
        <v>13426610</v>
      </c>
      <c r="I57" s="13"/>
      <c r="J57" s="61">
        <v>16000000</v>
      </c>
      <c r="K57" s="72"/>
      <c r="L57" s="61">
        <v>16800000</v>
      </c>
      <c r="M57" s="99"/>
      <c r="N57" s="37"/>
    </row>
    <row r="58" spans="1:14" s="36" customFormat="1" ht="12.75" customHeight="1">
      <c r="A58" s="34"/>
      <c r="B58" s="13" t="s">
        <v>49</v>
      </c>
      <c r="C58" s="13"/>
      <c r="D58" s="13"/>
      <c r="E58" s="102"/>
      <c r="F58" s="93"/>
      <c r="G58" s="103"/>
      <c r="H58" s="13"/>
      <c r="I58" s="13"/>
      <c r="J58" s="61"/>
      <c r="K58" s="72"/>
      <c r="L58" s="61"/>
      <c r="M58" s="99"/>
      <c r="N58" s="72"/>
    </row>
    <row r="59" spans="1:13" s="36" customFormat="1" ht="12.75" customHeight="1">
      <c r="A59" s="34"/>
      <c r="B59" s="13"/>
      <c r="C59" s="13" t="s">
        <v>50</v>
      </c>
      <c r="D59" s="13"/>
      <c r="E59" s="102"/>
      <c r="F59" s="23" t="s">
        <v>520</v>
      </c>
      <c r="G59" s="103"/>
      <c r="H59" s="61">
        <v>381710</v>
      </c>
      <c r="I59" s="13"/>
      <c r="J59" s="61">
        <v>365000</v>
      </c>
      <c r="K59" s="72"/>
      <c r="L59" s="61">
        <v>365000</v>
      </c>
      <c r="M59" s="99"/>
    </row>
    <row r="60" spans="1:13" s="36" customFormat="1" ht="12.75" customHeight="1">
      <c r="A60" s="34"/>
      <c r="B60" s="13"/>
      <c r="C60" s="13" t="s">
        <v>51</v>
      </c>
      <c r="D60" s="13"/>
      <c r="E60" s="102"/>
      <c r="F60" s="23" t="s">
        <v>521</v>
      </c>
      <c r="G60" s="103"/>
      <c r="H60" s="61">
        <v>693482</v>
      </c>
      <c r="I60" s="13"/>
      <c r="J60" s="61">
        <v>675000</v>
      </c>
      <c r="K60" s="72"/>
      <c r="L60" s="61">
        <v>810000</v>
      </c>
      <c r="M60" s="99"/>
    </row>
    <row r="61" spans="1:14" s="36" customFormat="1" ht="12.75" customHeight="1">
      <c r="A61" s="34"/>
      <c r="B61" s="13"/>
      <c r="C61" s="13" t="s">
        <v>52</v>
      </c>
      <c r="D61" s="13"/>
      <c r="E61" s="102"/>
      <c r="F61" s="23" t="s">
        <v>522</v>
      </c>
      <c r="G61" s="22"/>
      <c r="H61" s="61">
        <v>16562866</v>
      </c>
      <c r="I61" s="13"/>
      <c r="J61" s="61">
        <v>19140000</v>
      </c>
      <c r="K61" s="72"/>
      <c r="L61" s="61">
        <v>22150000</v>
      </c>
      <c r="M61" s="99"/>
      <c r="N61" s="37"/>
    </row>
    <row r="62" spans="1:14" s="36" customFormat="1" ht="12.75" customHeight="1">
      <c r="A62" s="34"/>
      <c r="B62" s="13"/>
      <c r="C62" s="13" t="s">
        <v>53</v>
      </c>
      <c r="D62" s="13"/>
      <c r="E62" s="102"/>
      <c r="F62" s="23" t="s">
        <v>54</v>
      </c>
      <c r="G62" s="22"/>
      <c r="H62" s="61">
        <v>739962</v>
      </c>
      <c r="I62" s="13"/>
      <c r="J62" s="61">
        <v>740000</v>
      </c>
      <c r="K62" s="72"/>
      <c r="L62" s="61">
        <v>776000</v>
      </c>
      <c r="M62" s="99"/>
      <c r="N62" s="37"/>
    </row>
    <row r="63" spans="1:14" s="36" customFormat="1" ht="12.75" customHeight="1">
      <c r="A63" s="34"/>
      <c r="B63" s="13"/>
      <c r="C63" s="13" t="s">
        <v>55</v>
      </c>
      <c r="D63" s="13"/>
      <c r="E63" s="102"/>
      <c r="F63" s="23" t="s">
        <v>523</v>
      </c>
      <c r="G63" s="22"/>
      <c r="H63" s="61">
        <v>492997</v>
      </c>
      <c r="I63" s="13"/>
      <c r="J63" s="61">
        <v>467000</v>
      </c>
      <c r="K63" s="72"/>
      <c r="L63" s="61">
        <v>530000</v>
      </c>
      <c r="M63" s="99"/>
      <c r="N63" s="37"/>
    </row>
    <row r="64" spans="1:14" s="36" customFormat="1" ht="12.75" customHeight="1">
      <c r="A64" s="34"/>
      <c r="B64" s="13" t="s">
        <v>56</v>
      </c>
      <c r="C64" s="13"/>
      <c r="D64" s="13"/>
      <c r="E64" s="102"/>
      <c r="F64" s="23" t="s">
        <v>57</v>
      </c>
      <c r="G64" s="22"/>
      <c r="H64" s="61">
        <v>65988</v>
      </c>
      <c r="I64" s="13"/>
      <c r="J64" s="61">
        <v>66000</v>
      </c>
      <c r="K64" s="72"/>
      <c r="L64" s="61">
        <v>66000</v>
      </c>
      <c r="M64" s="99"/>
      <c r="N64" s="37"/>
    </row>
    <row r="65" spans="1:13" s="36" customFormat="1" ht="12.75" customHeight="1">
      <c r="A65" s="34" t="s">
        <v>58</v>
      </c>
      <c r="B65" s="34"/>
      <c r="C65" s="34"/>
      <c r="D65" s="34"/>
      <c r="E65" s="34"/>
      <c r="F65" s="23"/>
      <c r="G65" s="22"/>
      <c r="H65" s="104">
        <f>SUM(H57:H64)</f>
        <v>32363615</v>
      </c>
      <c r="I65" s="13"/>
      <c r="J65" s="104">
        <f>SUM(J57:J64)</f>
        <v>37453000</v>
      </c>
      <c r="K65" s="72"/>
      <c r="L65" s="104">
        <f>SUM(L57:L64)</f>
        <v>41497000</v>
      </c>
      <c r="M65" s="105"/>
    </row>
    <row r="66" spans="1:13" s="36" customFormat="1" ht="9" customHeight="1">
      <c r="A66" s="34"/>
      <c r="B66" s="34"/>
      <c r="C66" s="34"/>
      <c r="D66" s="34"/>
      <c r="E66" s="34"/>
      <c r="F66" s="23"/>
      <c r="G66" s="22"/>
      <c r="H66" s="13"/>
      <c r="I66" s="13"/>
      <c r="J66" s="61"/>
      <c r="K66" s="72"/>
      <c r="L66" s="61"/>
      <c r="M66" s="99"/>
    </row>
    <row r="67" spans="1:13" s="36" customFormat="1" ht="12.75" customHeight="1">
      <c r="A67" s="34" t="s">
        <v>59</v>
      </c>
      <c r="B67" s="34"/>
      <c r="C67" s="34"/>
      <c r="D67" s="34"/>
      <c r="E67" s="34"/>
      <c r="F67" s="23"/>
      <c r="G67" s="22"/>
      <c r="H67" s="13"/>
      <c r="I67" s="13"/>
      <c r="J67" s="61"/>
      <c r="K67" s="72"/>
      <c r="L67" s="61"/>
      <c r="M67" s="99"/>
    </row>
    <row r="68" spans="1:13" s="36" customFormat="1" ht="12.75" customHeight="1">
      <c r="A68" s="34"/>
      <c r="B68" s="22" t="s">
        <v>46</v>
      </c>
      <c r="C68" s="34"/>
      <c r="D68" s="34"/>
      <c r="E68" s="34"/>
      <c r="F68" s="23"/>
      <c r="G68" s="22"/>
      <c r="H68" s="13"/>
      <c r="I68" s="13"/>
      <c r="J68" s="61"/>
      <c r="K68" s="72"/>
      <c r="L68" s="61"/>
      <c r="M68" s="99"/>
    </row>
    <row r="69" spans="1:14" s="36" customFormat="1" ht="12.75" customHeight="1">
      <c r="A69" s="34"/>
      <c r="B69" s="13" t="s">
        <v>47</v>
      </c>
      <c r="C69" s="13"/>
      <c r="D69" s="13"/>
      <c r="E69" s="13"/>
      <c r="F69" s="23" t="s">
        <v>60</v>
      </c>
      <c r="G69" s="22"/>
      <c r="H69" s="61">
        <v>3736169</v>
      </c>
      <c r="I69" s="13"/>
      <c r="J69" s="61">
        <v>3000000</v>
      </c>
      <c r="K69" s="72"/>
      <c r="L69" s="61">
        <v>3150000</v>
      </c>
      <c r="M69" s="99"/>
      <c r="N69" s="37"/>
    </row>
    <row r="70" spans="1:14" s="36" customFormat="1" ht="12.75" customHeight="1">
      <c r="A70" s="34"/>
      <c r="B70" s="13" t="s">
        <v>61</v>
      </c>
      <c r="C70" s="13"/>
      <c r="D70" s="13"/>
      <c r="E70" s="13"/>
      <c r="F70" s="23" t="s">
        <v>62</v>
      </c>
      <c r="G70" s="22"/>
      <c r="H70" s="61">
        <v>5380433</v>
      </c>
      <c r="I70" s="13"/>
      <c r="J70" s="61">
        <v>5350000</v>
      </c>
      <c r="K70" s="72"/>
      <c r="L70" s="61">
        <v>6186000</v>
      </c>
      <c r="M70" s="99"/>
      <c r="N70" s="37"/>
    </row>
    <row r="71" spans="1:14" s="36" customFormat="1" ht="12.75" customHeight="1">
      <c r="A71" s="34"/>
      <c r="B71" s="13" t="s">
        <v>507</v>
      </c>
      <c r="C71" s="13"/>
      <c r="D71" s="13"/>
      <c r="E71" s="13"/>
      <c r="F71" s="23" t="s">
        <v>63</v>
      </c>
      <c r="G71" s="22"/>
      <c r="H71" s="61">
        <v>9699517</v>
      </c>
      <c r="I71" s="13"/>
      <c r="J71" s="61">
        <v>9900000</v>
      </c>
      <c r="K71" s="72"/>
      <c r="L71" s="61">
        <v>10201000</v>
      </c>
      <c r="M71" s="99"/>
      <c r="N71" s="37"/>
    </row>
    <row r="72" spans="1:14" s="36" customFormat="1" ht="12.75" customHeight="1">
      <c r="A72" s="8"/>
      <c r="B72" s="13" t="s">
        <v>64</v>
      </c>
      <c r="C72" s="13"/>
      <c r="D72" s="13"/>
      <c r="E72" s="13"/>
      <c r="F72" s="23" t="s">
        <v>65</v>
      </c>
      <c r="G72" s="22"/>
      <c r="H72" s="61">
        <v>439619</v>
      </c>
      <c r="I72" s="13"/>
      <c r="J72" s="61">
        <v>450000</v>
      </c>
      <c r="K72" s="72"/>
      <c r="L72" s="61">
        <v>340000</v>
      </c>
      <c r="M72" s="99"/>
      <c r="N72" s="37"/>
    </row>
    <row r="73" spans="1:14" s="36" customFormat="1" ht="12.75" customHeight="1">
      <c r="A73" s="8"/>
      <c r="B73" s="13" t="s">
        <v>66</v>
      </c>
      <c r="C73" s="13"/>
      <c r="D73" s="13"/>
      <c r="E73" s="13"/>
      <c r="F73" s="23" t="s">
        <v>67</v>
      </c>
      <c r="G73" s="22"/>
      <c r="H73" s="61">
        <v>55358</v>
      </c>
      <c r="I73" s="13"/>
      <c r="J73" s="61">
        <v>40000</v>
      </c>
      <c r="K73" s="72"/>
      <c r="L73" s="61">
        <v>49000</v>
      </c>
      <c r="M73" s="99"/>
      <c r="N73" s="37"/>
    </row>
    <row r="74" spans="1:13" s="36" customFormat="1" ht="12.75" customHeight="1">
      <c r="A74" s="34" t="s">
        <v>68</v>
      </c>
      <c r="B74" s="34"/>
      <c r="C74" s="34"/>
      <c r="D74" s="34"/>
      <c r="E74" s="34"/>
      <c r="F74" s="23"/>
      <c r="G74" s="22"/>
      <c r="H74" s="104">
        <f>SUM(H69:H73)</f>
        <v>19311096</v>
      </c>
      <c r="I74" s="13"/>
      <c r="J74" s="104">
        <f>SUM(J69:J73)</f>
        <v>18740000</v>
      </c>
      <c r="K74" s="72"/>
      <c r="L74" s="104">
        <f>SUM(L69:L73)</f>
        <v>19926000</v>
      </c>
      <c r="M74" s="105"/>
    </row>
    <row r="75" spans="1:13" s="36" customFormat="1" ht="9" customHeight="1">
      <c r="A75" s="8"/>
      <c r="B75" s="13"/>
      <c r="C75" s="13"/>
      <c r="D75" s="13"/>
      <c r="E75" s="13"/>
      <c r="F75" s="23"/>
      <c r="G75" s="22"/>
      <c r="H75" s="106"/>
      <c r="I75" s="13"/>
      <c r="J75" s="61"/>
      <c r="K75" s="72"/>
      <c r="L75" s="61"/>
      <c r="M75" s="99"/>
    </row>
    <row r="76" spans="1:13" s="36" customFormat="1" ht="12.75" customHeight="1">
      <c r="A76" s="34" t="s">
        <v>69</v>
      </c>
      <c r="B76" s="34"/>
      <c r="C76" s="34"/>
      <c r="D76" s="34"/>
      <c r="E76" s="34"/>
      <c r="F76" s="23"/>
      <c r="G76" s="22"/>
      <c r="H76" s="13"/>
      <c r="I76" s="13"/>
      <c r="J76" s="61"/>
      <c r="K76" s="72"/>
      <c r="L76" s="61"/>
      <c r="M76" s="99"/>
    </row>
    <row r="77" spans="1:14" s="36" customFormat="1" ht="12.75" customHeight="1">
      <c r="A77" s="34"/>
      <c r="B77" s="22" t="s">
        <v>46</v>
      </c>
      <c r="C77" s="34"/>
      <c r="D77" s="34"/>
      <c r="E77" s="107"/>
      <c r="F77" s="93"/>
      <c r="G77" s="103"/>
      <c r="H77" s="13"/>
      <c r="I77" s="13"/>
      <c r="J77" s="61"/>
      <c r="K77" s="72"/>
      <c r="L77" s="61"/>
      <c r="M77" s="99"/>
      <c r="N77" s="37"/>
    </row>
    <row r="78" spans="1:14" s="36" customFormat="1" ht="12.75" customHeight="1">
      <c r="A78" s="34"/>
      <c r="B78" s="13" t="s">
        <v>47</v>
      </c>
      <c r="C78" s="13"/>
      <c r="D78" s="13"/>
      <c r="E78" s="102"/>
      <c r="F78" s="23" t="s">
        <v>70</v>
      </c>
      <c r="G78" s="22"/>
      <c r="H78" s="61">
        <v>74739</v>
      </c>
      <c r="I78" s="13"/>
      <c r="J78" s="61">
        <v>50000</v>
      </c>
      <c r="K78" s="72"/>
      <c r="L78" s="61">
        <v>53000</v>
      </c>
      <c r="M78" s="99"/>
      <c r="N78" s="37"/>
    </row>
    <row r="79" spans="1:13" s="36" customFormat="1" ht="12.75" customHeight="1">
      <c r="A79" s="34" t="s">
        <v>71</v>
      </c>
      <c r="B79" s="34"/>
      <c r="C79" s="34"/>
      <c r="D79" s="34"/>
      <c r="E79" s="34"/>
      <c r="F79" s="83"/>
      <c r="G79" s="34"/>
      <c r="H79" s="71">
        <f>+H78+H74+H65</f>
        <v>51749450</v>
      </c>
      <c r="I79" s="8"/>
      <c r="J79" s="71">
        <f>+J78+J74+J65</f>
        <v>56243000</v>
      </c>
      <c r="K79" s="72"/>
      <c r="L79" s="71">
        <f>+L78+L74+L65</f>
        <v>61476000</v>
      </c>
      <c r="M79" s="80"/>
    </row>
    <row r="80" spans="1:13" s="36" customFormat="1" ht="9" customHeight="1">
      <c r="A80" s="34"/>
      <c r="B80" s="34"/>
      <c r="C80" s="34"/>
      <c r="D80" s="34"/>
      <c r="E80" s="34"/>
      <c r="F80" s="23"/>
      <c r="G80" s="22"/>
      <c r="H80" s="13"/>
      <c r="I80" s="13"/>
      <c r="J80" s="61"/>
      <c r="K80" s="72"/>
      <c r="L80" s="61"/>
      <c r="M80" s="99"/>
    </row>
    <row r="81" spans="1:13" s="36" customFormat="1" ht="12.75" customHeight="1">
      <c r="A81" s="34" t="s">
        <v>72</v>
      </c>
      <c r="B81" s="34"/>
      <c r="C81" s="34"/>
      <c r="D81" s="34"/>
      <c r="E81" s="34"/>
      <c r="F81" s="23"/>
      <c r="G81" s="22"/>
      <c r="H81" s="13"/>
      <c r="I81" s="13"/>
      <c r="J81" s="61"/>
      <c r="K81" s="72"/>
      <c r="L81" s="61"/>
      <c r="M81" s="99"/>
    </row>
    <row r="82" spans="1:13" s="36" customFormat="1" ht="12.75" customHeight="1">
      <c r="A82" s="34"/>
      <c r="B82" s="13" t="s">
        <v>73</v>
      </c>
      <c r="C82" s="34"/>
      <c r="D82" s="34"/>
      <c r="E82" s="107"/>
      <c r="F82" s="93"/>
      <c r="G82" s="103"/>
      <c r="H82" s="13"/>
      <c r="I82" s="13"/>
      <c r="J82" s="61"/>
      <c r="K82" s="72"/>
      <c r="L82" s="61"/>
      <c r="M82" s="99"/>
    </row>
    <row r="83" spans="1:14" s="36" customFormat="1" ht="12.75" customHeight="1">
      <c r="A83" s="34"/>
      <c r="B83" s="13" t="s">
        <v>74</v>
      </c>
      <c r="C83" s="13"/>
      <c r="D83" s="13"/>
      <c r="E83" s="102"/>
      <c r="F83" s="23" t="s">
        <v>75</v>
      </c>
      <c r="G83" s="22"/>
      <c r="H83" s="61">
        <v>4264997</v>
      </c>
      <c r="I83" s="13"/>
      <c r="J83" s="61">
        <v>5000000</v>
      </c>
      <c r="K83" s="72"/>
      <c r="L83" s="61">
        <v>5250000</v>
      </c>
      <c r="M83" s="99"/>
      <c r="N83" s="37"/>
    </row>
    <row r="84" spans="1:13" ht="12.75" customHeight="1">
      <c r="A84" s="2" t="s">
        <v>76</v>
      </c>
      <c r="B84" s="2"/>
      <c r="C84" s="2"/>
      <c r="D84" s="2"/>
      <c r="E84" s="2"/>
      <c r="F84" s="83"/>
      <c r="G84" s="2"/>
      <c r="H84" s="70">
        <f>SUM(H83)</f>
        <v>4264997</v>
      </c>
      <c r="I84" s="7"/>
      <c r="J84" s="70">
        <f>SUM(J83)</f>
        <v>5000000</v>
      </c>
      <c r="L84" s="70">
        <f>SUM(L83)</f>
        <v>5250000</v>
      </c>
      <c r="M84" s="79"/>
    </row>
    <row r="85" spans="1:10" ht="9" customHeight="1">
      <c r="A85" s="2"/>
      <c r="B85" s="14"/>
      <c r="C85" s="14"/>
      <c r="D85" s="14"/>
      <c r="E85" s="14"/>
      <c r="F85" s="23"/>
      <c r="G85" s="14"/>
      <c r="H85" s="12"/>
      <c r="I85" s="12"/>
      <c r="J85" s="60"/>
    </row>
    <row r="86" spans="1:10" ht="12.75" customHeight="1">
      <c r="A86" s="2" t="s">
        <v>77</v>
      </c>
      <c r="B86" s="2"/>
      <c r="C86" s="2"/>
      <c r="D86" s="2"/>
      <c r="E86" s="2"/>
      <c r="F86" s="23"/>
      <c r="G86" s="14"/>
      <c r="H86" s="12"/>
      <c r="I86" s="12"/>
      <c r="J86" s="60"/>
    </row>
    <row r="87" spans="2:10" ht="12.75" customHeight="1">
      <c r="B87" s="1" t="s">
        <v>78</v>
      </c>
      <c r="F87" s="36"/>
      <c r="J87" s="60"/>
    </row>
    <row r="88" spans="1:10" ht="12.75" customHeight="1">
      <c r="A88" s="2"/>
      <c r="B88" s="14"/>
      <c r="C88" s="14" t="s">
        <v>79</v>
      </c>
      <c r="D88" s="14"/>
      <c r="E88" s="14"/>
      <c r="F88" s="23"/>
      <c r="G88" s="14"/>
      <c r="H88" s="12"/>
      <c r="I88" s="12"/>
      <c r="J88" s="60"/>
    </row>
    <row r="89" spans="1:10" ht="12.75" customHeight="1">
      <c r="A89" s="2"/>
      <c r="B89" s="12"/>
      <c r="C89" s="12"/>
      <c r="D89" s="12" t="s">
        <v>80</v>
      </c>
      <c r="E89" s="12"/>
      <c r="F89" s="23"/>
      <c r="G89" s="14"/>
      <c r="H89" s="12"/>
      <c r="I89" s="12"/>
      <c r="J89" s="60"/>
    </row>
    <row r="90" spans="1:14" ht="12.75" customHeight="1">
      <c r="A90" s="2"/>
      <c r="B90" s="12"/>
      <c r="C90" s="12"/>
      <c r="D90" s="12" t="s">
        <v>81</v>
      </c>
      <c r="E90" s="12"/>
      <c r="F90" s="23" t="s">
        <v>82</v>
      </c>
      <c r="G90" s="16"/>
      <c r="H90" s="60">
        <v>22480</v>
      </c>
      <c r="I90" s="12"/>
      <c r="J90" s="60">
        <v>23000</v>
      </c>
      <c r="L90" s="60">
        <v>26000</v>
      </c>
      <c r="N90" s="9"/>
    </row>
    <row r="91" spans="1:14" ht="12.75" customHeight="1">
      <c r="A91" s="2"/>
      <c r="B91" s="12"/>
      <c r="C91" s="12"/>
      <c r="D91" s="12" t="s">
        <v>83</v>
      </c>
      <c r="E91" s="12"/>
      <c r="F91" s="23" t="s">
        <v>84</v>
      </c>
      <c r="G91" s="16"/>
      <c r="H91" s="60">
        <v>71682</v>
      </c>
      <c r="I91" s="12"/>
      <c r="J91" s="60">
        <v>30000</v>
      </c>
      <c r="L91" s="60">
        <v>64000</v>
      </c>
      <c r="N91" s="9"/>
    </row>
    <row r="92" spans="1:14" ht="12.75" customHeight="1">
      <c r="A92" s="2"/>
      <c r="B92" s="12"/>
      <c r="C92" s="12"/>
      <c r="D92" s="12" t="s">
        <v>85</v>
      </c>
      <c r="E92" s="12"/>
      <c r="F92" s="23" t="s">
        <v>86</v>
      </c>
      <c r="G92" s="16"/>
      <c r="H92" s="60">
        <v>2982</v>
      </c>
      <c r="I92" s="12"/>
      <c r="J92" s="60">
        <v>3000</v>
      </c>
      <c r="L92" s="60">
        <v>3000</v>
      </c>
      <c r="N92" s="9"/>
    </row>
    <row r="93" spans="1:14" ht="12.75" customHeight="1">
      <c r="A93" s="2"/>
      <c r="B93" s="14"/>
      <c r="C93" s="14"/>
      <c r="D93" s="14" t="s">
        <v>87</v>
      </c>
      <c r="E93" s="14"/>
      <c r="F93" s="23" t="s">
        <v>88</v>
      </c>
      <c r="G93" s="16"/>
      <c r="H93" s="60">
        <v>30890</v>
      </c>
      <c r="I93" s="12"/>
      <c r="J93" s="60">
        <v>30000</v>
      </c>
      <c r="L93" s="60">
        <v>32000</v>
      </c>
      <c r="N93" s="9"/>
    </row>
    <row r="94" spans="1:14" ht="12.75" customHeight="1">
      <c r="A94" s="14"/>
      <c r="B94" s="14"/>
      <c r="C94" s="14"/>
      <c r="D94" s="14" t="s">
        <v>89</v>
      </c>
      <c r="E94" s="22"/>
      <c r="F94" s="23" t="s">
        <v>90</v>
      </c>
      <c r="G94" s="16"/>
      <c r="H94" s="60">
        <v>28609.04</v>
      </c>
      <c r="I94" s="13"/>
      <c r="J94" s="60">
        <v>39000</v>
      </c>
      <c r="L94" s="60">
        <v>39000</v>
      </c>
      <c r="N94" s="9"/>
    </row>
    <row r="95" spans="1:13" ht="12.75" customHeight="1">
      <c r="A95" s="2"/>
      <c r="B95" s="14"/>
      <c r="C95" s="14"/>
      <c r="D95" s="14" t="s">
        <v>91</v>
      </c>
      <c r="E95" s="14"/>
      <c r="F95" s="23"/>
      <c r="G95" s="14"/>
      <c r="H95" s="69">
        <f>SUM(H90:H94)</f>
        <v>156643.04</v>
      </c>
      <c r="I95" s="12"/>
      <c r="J95" s="69">
        <f>SUM(J90:J94)</f>
        <v>125000</v>
      </c>
      <c r="L95" s="69">
        <f>SUM(L90:L94)</f>
        <v>164000</v>
      </c>
      <c r="M95" s="77"/>
    </row>
    <row r="96" spans="1:13" ht="9" customHeight="1">
      <c r="A96" s="2"/>
      <c r="B96" s="14"/>
      <c r="C96" s="14"/>
      <c r="D96" s="14"/>
      <c r="E96" s="14"/>
      <c r="F96" s="23"/>
      <c r="G96" s="14"/>
      <c r="H96" s="12"/>
      <c r="I96" s="12"/>
      <c r="J96" s="69"/>
      <c r="L96" s="69"/>
      <c r="M96" s="77"/>
    </row>
    <row r="97" spans="1:14" ht="12.75" customHeight="1">
      <c r="A97" s="2"/>
      <c r="B97" s="14" t="s">
        <v>92</v>
      </c>
      <c r="D97" s="14"/>
      <c r="E97" s="14"/>
      <c r="F97" s="23" t="s">
        <v>93</v>
      </c>
      <c r="G97" s="14"/>
      <c r="H97" s="60">
        <v>100509.7</v>
      </c>
      <c r="I97" s="12"/>
      <c r="J97" s="60">
        <v>1290000</v>
      </c>
      <c r="L97" s="60">
        <v>1207000</v>
      </c>
      <c r="N97" s="9"/>
    </row>
    <row r="98" spans="1:14" ht="12.75" customHeight="1">
      <c r="A98" s="2"/>
      <c r="B98" s="14" t="s">
        <v>94</v>
      </c>
      <c r="C98" s="14"/>
      <c r="D98" s="14"/>
      <c r="E98" s="14"/>
      <c r="F98" s="23" t="s">
        <v>95</v>
      </c>
      <c r="G98" s="16"/>
      <c r="H98" s="60">
        <v>0</v>
      </c>
      <c r="I98" s="12"/>
      <c r="J98" s="60">
        <v>55000</v>
      </c>
      <c r="L98" s="60">
        <v>39000</v>
      </c>
      <c r="N98" s="9"/>
    </row>
    <row r="99" spans="1:14" ht="12.75" customHeight="1">
      <c r="A99" s="2"/>
      <c r="B99" s="14" t="s">
        <v>96</v>
      </c>
      <c r="C99" s="14"/>
      <c r="D99" s="14"/>
      <c r="E99" s="14"/>
      <c r="F99" s="23" t="s">
        <v>97</v>
      </c>
      <c r="G99" s="16"/>
      <c r="H99" s="60">
        <v>0</v>
      </c>
      <c r="I99" s="13"/>
      <c r="J99" s="60">
        <v>5000</v>
      </c>
      <c r="L99" s="60">
        <v>0</v>
      </c>
      <c r="N99" s="9"/>
    </row>
    <row r="100" spans="1:14" ht="12.75" customHeight="1">
      <c r="A100" s="2"/>
      <c r="B100" s="12" t="s">
        <v>98</v>
      </c>
      <c r="C100" s="12"/>
      <c r="D100" s="12"/>
      <c r="E100" s="12"/>
      <c r="F100" s="23" t="s">
        <v>99</v>
      </c>
      <c r="G100" s="16"/>
      <c r="H100" s="60">
        <v>166199.31</v>
      </c>
      <c r="I100" s="12"/>
      <c r="J100" s="60">
        <v>150000</v>
      </c>
      <c r="L100" s="60">
        <v>211000</v>
      </c>
      <c r="N100" s="9"/>
    </row>
    <row r="101" spans="1:13" ht="12.75" customHeight="1">
      <c r="A101" s="2"/>
      <c r="B101" s="14"/>
      <c r="C101" s="14"/>
      <c r="D101" s="14" t="s">
        <v>100</v>
      </c>
      <c r="E101" s="14"/>
      <c r="F101" s="23"/>
      <c r="G101" s="16"/>
      <c r="H101" s="12">
        <f>SUM(H97:H100)</f>
        <v>266709.01</v>
      </c>
      <c r="I101" s="12"/>
      <c r="J101" s="12">
        <f>SUM(J97:J100)</f>
        <v>1500000</v>
      </c>
      <c r="K101" s="12"/>
      <c r="L101" s="12">
        <f>SUM(L97:L100)</f>
        <v>1457000</v>
      </c>
      <c r="M101" s="77"/>
    </row>
    <row r="102" spans="1:13" ht="9" customHeight="1">
      <c r="A102" s="2"/>
      <c r="B102" s="14"/>
      <c r="C102" s="14"/>
      <c r="D102" s="14"/>
      <c r="E102" s="14"/>
      <c r="F102" s="23"/>
      <c r="G102" s="16"/>
      <c r="H102" s="12"/>
      <c r="I102" s="12"/>
      <c r="J102" s="12"/>
      <c r="K102" s="12"/>
      <c r="L102" s="12"/>
      <c r="M102" s="77"/>
    </row>
    <row r="103" spans="1:13" ht="12.75" customHeight="1">
      <c r="A103" s="2" t="s">
        <v>101</v>
      </c>
      <c r="B103" s="12"/>
      <c r="C103" s="12"/>
      <c r="D103" s="14"/>
      <c r="E103" s="12"/>
      <c r="F103" s="23"/>
      <c r="G103" s="14"/>
      <c r="H103" s="58">
        <f>+H101+H95</f>
        <v>423352.05000000005</v>
      </c>
      <c r="I103" s="58"/>
      <c r="J103" s="58">
        <f>+J101+J95</f>
        <v>1625000</v>
      </c>
      <c r="L103" s="58">
        <f>+L101+L95</f>
        <v>1621000</v>
      </c>
      <c r="M103" s="79"/>
    </row>
    <row r="104" spans="4:10" ht="9" customHeight="1">
      <c r="D104" s="12"/>
      <c r="F104" s="36"/>
      <c r="J104" s="60"/>
    </row>
    <row r="105" spans="1:10" ht="12.75" customHeight="1">
      <c r="A105" s="7" t="s">
        <v>102</v>
      </c>
      <c r="B105" s="12"/>
      <c r="C105" s="12"/>
      <c r="E105" s="12"/>
      <c r="F105" s="23"/>
      <c r="G105" s="14"/>
      <c r="H105" s="12"/>
      <c r="I105" s="12"/>
      <c r="J105" s="60"/>
    </row>
    <row r="106" spans="1:10" ht="12.75" customHeight="1">
      <c r="A106" s="2"/>
      <c r="B106" s="14" t="s">
        <v>103</v>
      </c>
      <c r="C106" s="14"/>
      <c r="D106" s="12"/>
      <c r="E106" s="14"/>
      <c r="F106" s="23"/>
      <c r="G106" s="14"/>
      <c r="H106" s="12"/>
      <c r="I106" s="12"/>
      <c r="J106" s="60"/>
    </row>
    <row r="107" spans="1:14" ht="12.75" customHeight="1">
      <c r="A107" s="2"/>
      <c r="B107" s="14"/>
      <c r="C107" s="12" t="s">
        <v>104</v>
      </c>
      <c r="D107" s="14"/>
      <c r="E107" s="12"/>
      <c r="F107" s="23" t="s">
        <v>105</v>
      </c>
      <c r="G107" s="16"/>
      <c r="H107" s="60">
        <v>139037.44</v>
      </c>
      <c r="I107" s="12"/>
      <c r="J107" s="60">
        <v>140000</v>
      </c>
      <c r="L107" s="60">
        <v>102000</v>
      </c>
      <c r="N107" s="9"/>
    </row>
    <row r="108" spans="1:14" ht="12.75" customHeight="1">
      <c r="A108" s="2"/>
      <c r="B108" s="14"/>
      <c r="C108" s="12" t="s">
        <v>106</v>
      </c>
      <c r="D108" s="12"/>
      <c r="E108" s="12"/>
      <c r="F108" s="23" t="s">
        <v>107</v>
      </c>
      <c r="G108" s="16"/>
      <c r="H108" s="60">
        <v>175874.17</v>
      </c>
      <c r="I108" s="12"/>
      <c r="J108" s="60">
        <v>140000</v>
      </c>
      <c r="L108" s="60">
        <v>115000</v>
      </c>
      <c r="N108" s="9"/>
    </row>
    <row r="109" spans="1:14" ht="12.75" customHeight="1">
      <c r="A109" s="2"/>
      <c r="B109" s="14"/>
      <c r="C109" s="14" t="s">
        <v>108</v>
      </c>
      <c r="D109" s="12"/>
      <c r="E109" s="14"/>
      <c r="F109" s="23" t="s">
        <v>109</v>
      </c>
      <c r="G109" s="16"/>
      <c r="H109" s="60">
        <v>131737.83000000002</v>
      </c>
      <c r="I109" s="12"/>
      <c r="J109" s="60">
        <v>140000</v>
      </c>
      <c r="L109" s="60">
        <v>140000</v>
      </c>
      <c r="N109" s="9"/>
    </row>
    <row r="110" spans="1:13" ht="12.75" customHeight="1">
      <c r="A110" s="2"/>
      <c r="B110" s="14"/>
      <c r="C110" s="14"/>
      <c r="D110" s="14" t="s">
        <v>110</v>
      </c>
      <c r="E110" s="14"/>
      <c r="F110" s="23"/>
      <c r="G110" s="14"/>
      <c r="H110" s="69">
        <f>SUM(H107:H109)</f>
        <v>446649.44</v>
      </c>
      <c r="I110" s="12"/>
      <c r="J110" s="69">
        <f>SUM(J107:J109)</f>
        <v>420000</v>
      </c>
      <c r="L110" s="69">
        <f>SUM(L107:L109)</f>
        <v>357000</v>
      </c>
      <c r="M110" s="77"/>
    </row>
    <row r="111" spans="1:10" ht="9" customHeight="1">
      <c r="A111" s="7"/>
      <c r="B111" s="14"/>
      <c r="C111" s="14"/>
      <c r="E111" s="14"/>
      <c r="F111" s="23"/>
      <c r="G111" s="14"/>
      <c r="H111" s="12"/>
      <c r="I111" s="12"/>
      <c r="J111" s="60"/>
    </row>
    <row r="112" spans="1:10" ht="12.75" customHeight="1">
      <c r="A112" s="2"/>
      <c r="B112" s="14" t="s">
        <v>28</v>
      </c>
      <c r="C112" s="14"/>
      <c r="D112" s="14"/>
      <c r="E112" s="14"/>
      <c r="F112" s="23"/>
      <c r="G112" s="14"/>
      <c r="H112" s="12"/>
      <c r="I112" s="12"/>
      <c r="J112" s="60"/>
    </row>
    <row r="113" spans="1:14" ht="12.75" customHeight="1">
      <c r="A113" s="2"/>
      <c r="B113" s="14"/>
      <c r="C113" s="14" t="s">
        <v>111</v>
      </c>
      <c r="D113" s="14"/>
      <c r="E113" s="14"/>
      <c r="F113" s="23" t="s">
        <v>112</v>
      </c>
      <c r="G113" s="14"/>
      <c r="H113" s="60">
        <v>6410.53</v>
      </c>
      <c r="I113" s="12"/>
      <c r="J113" s="60">
        <v>13000</v>
      </c>
      <c r="L113" s="60">
        <v>6000</v>
      </c>
      <c r="N113" s="9"/>
    </row>
    <row r="114" spans="1:14" ht="12.75" customHeight="1">
      <c r="A114" s="2"/>
      <c r="B114" s="14"/>
      <c r="C114" s="14" t="s">
        <v>113</v>
      </c>
      <c r="D114" s="14"/>
      <c r="E114" s="14"/>
      <c r="F114" s="23" t="s">
        <v>114</v>
      </c>
      <c r="G114" s="14"/>
      <c r="H114" s="60">
        <v>12782.14</v>
      </c>
      <c r="I114" s="12"/>
      <c r="J114" s="60">
        <v>12000</v>
      </c>
      <c r="L114" s="60">
        <v>13000</v>
      </c>
      <c r="N114" s="9"/>
    </row>
    <row r="115" spans="1:14" ht="12.75" customHeight="1">
      <c r="A115" s="2"/>
      <c r="B115" s="14"/>
      <c r="C115" s="14" t="s">
        <v>115</v>
      </c>
      <c r="D115" s="14"/>
      <c r="E115" s="14"/>
      <c r="F115" s="23" t="s">
        <v>116</v>
      </c>
      <c r="G115" s="14"/>
      <c r="H115" s="60">
        <v>16988.9</v>
      </c>
      <c r="I115" s="12"/>
      <c r="J115" s="60">
        <v>18000</v>
      </c>
      <c r="L115" s="60">
        <v>18000</v>
      </c>
      <c r="N115" s="9"/>
    </row>
    <row r="116" spans="1:14" ht="12.75" customHeight="1">
      <c r="A116" s="2"/>
      <c r="B116" s="14"/>
      <c r="C116" s="14" t="s">
        <v>117</v>
      </c>
      <c r="D116" s="14"/>
      <c r="E116" s="14"/>
      <c r="F116" s="23" t="s">
        <v>118</v>
      </c>
      <c r="G116" s="14"/>
      <c r="H116" s="60">
        <v>596954.51</v>
      </c>
      <c r="I116" s="12"/>
      <c r="J116" s="60">
        <v>500000</v>
      </c>
      <c r="L116" s="60">
        <v>706000</v>
      </c>
      <c r="N116" s="9"/>
    </row>
    <row r="117" spans="1:14" ht="12.75" customHeight="1">
      <c r="A117" s="2"/>
      <c r="B117" s="14"/>
      <c r="C117" s="14" t="s">
        <v>119</v>
      </c>
      <c r="D117" s="14"/>
      <c r="E117" s="14"/>
      <c r="F117" s="23" t="s">
        <v>120</v>
      </c>
      <c r="G117" s="14"/>
      <c r="H117" s="60">
        <v>99327.18000000001</v>
      </c>
      <c r="I117" s="12"/>
      <c r="J117" s="60">
        <v>90000</v>
      </c>
      <c r="L117" s="60">
        <v>100000</v>
      </c>
      <c r="N117" s="9"/>
    </row>
    <row r="118" spans="1:14" ht="12.75" customHeight="1">
      <c r="A118" s="2"/>
      <c r="B118" s="14"/>
      <c r="C118" s="14" t="s">
        <v>108</v>
      </c>
      <c r="D118" s="14"/>
      <c r="E118" s="14"/>
      <c r="F118" s="23" t="s">
        <v>122</v>
      </c>
      <c r="G118" s="14"/>
      <c r="H118" s="60">
        <v>12908.44</v>
      </c>
      <c r="I118" s="12"/>
      <c r="J118" s="60">
        <v>9000</v>
      </c>
      <c r="L118" s="60">
        <v>13000</v>
      </c>
      <c r="N118" s="9"/>
    </row>
    <row r="119" spans="1:13" ht="12.75" customHeight="1">
      <c r="A119" s="2"/>
      <c r="B119" s="14"/>
      <c r="C119" s="14"/>
      <c r="D119" s="14" t="s">
        <v>123</v>
      </c>
      <c r="E119" s="14"/>
      <c r="F119" s="23"/>
      <c r="G119" s="14"/>
      <c r="H119" s="69">
        <f>SUM(H113:H118)</f>
        <v>745371.7</v>
      </c>
      <c r="I119" s="12"/>
      <c r="J119" s="69">
        <f>SUM(J113:J118)</f>
        <v>642000</v>
      </c>
      <c r="L119" s="69">
        <f>SUM(L113:L118)</f>
        <v>856000</v>
      </c>
      <c r="M119" s="77"/>
    </row>
    <row r="120" spans="1:13" ht="9" customHeight="1">
      <c r="A120" s="2"/>
      <c r="B120" s="14"/>
      <c r="C120" s="14"/>
      <c r="E120" s="14"/>
      <c r="F120" s="23"/>
      <c r="G120" s="14"/>
      <c r="H120" s="12"/>
      <c r="I120" s="12"/>
      <c r="J120" s="12"/>
      <c r="L120" s="12"/>
      <c r="M120" s="78"/>
    </row>
    <row r="121" spans="1:10" ht="12.75" customHeight="1">
      <c r="A121" s="2"/>
      <c r="B121" s="14" t="s">
        <v>124</v>
      </c>
      <c r="C121" s="14"/>
      <c r="D121" s="14"/>
      <c r="E121" s="14"/>
      <c r="F121" s="23"/>
      <c r="G121" s="14"/>
      <c r="H121" s="12"/>
      <c r="I121" s="12"/>
      <c r="J121" s="60"/>
    </row>
    <row r="122" spans="1:14" ht="12.75" customHeight="1">
      <c r="A122" s="2"/>
      <c r="B122" s="12"/>
      <c r="C122" s="12" t="s">
        <v>125</v>
      </c>
      <c r="D122" s="14"/>
      <c r="E122" s="12"/>
      <c r="F122" s="23" t="s">
        <v>126</v>
      </c>
      <c r="G122" s="16"/>
      <c r="H122" s="60">
        <v>890120.5</v>
      </c>
      <c r="I122" s="12"/>
      <c r="J122" s="60">
        <v>785000</v>
      </c>
      <c r="L122" s="60">
        <v>785000</v>
      </c>
      <c r="N122" s="9"/>
    </row>
    <row r="123" spans="1:14" ht="12.75" customHeight="1">
      <c r="A123" s="2"/>
      <c r="B123" s="12"/>
      <c r="C123" s="12" t="s">
        <v>127</v>
      </c>
      <c r="D123" s="12"/>
      <c r="E123" s="12"/>
      <c r="F123" s="23" t="s">
        <v>128</v>
      </c>
      <c r="G123" s="16"/>
      <c r="H123" s="60">
        <v>193221</v>
      </c>
      <c r="I123" s="12"/>
      <c r="J123" s="60">
        <v>145000</v>
      </c>
      <c r="L123" s="60">
        <v>145000</v>
      </c>
      <c r="N123" s="9"/>
    </row>
    <row r="124" spans="1:14" ht="12.75" customHeight="1">
      <c r="A124" s="2"/>
      <c r="B124" s="12"/>
      <c r="C124" s="12" t="s">
        <v>129</v>
      </c>
      <c r="D124" s="12"/>
      <c r="E124" s="12"/>
      <c r="F124" s="23" t="s">
        <v>130</v>
      </c>
      <c r="G124" s="16"/>
      <c r="H124" s="60">
        <v>20881</v>
      </c>
      <c r="I124" s="12"/>
      <c r="J124" s="60">
        <v>10000</v>
      </c>
      <c r="L124" s="60">
        <v>10000</v>
      </c>
      <c r="N124" s="9"/>
    </row>
    <row r="125" spans="1:14" ht="12.75" customHeight="1">
      <c r="A125" s="2"/>
      <c r="B125" s="12"/>
      <c r="C125" s="14" t="s">
        <v>131</v>
      </c>
      <c r="D125" s="12"/>
      <c r="E125" s="14"/>
      <c r="F125" s="23" t="s">
        <v>132</v>
      </c>
      <c r="G125" s="16"/>
      <c r="H125" s="60">
        <v>755</v>
      </c>
      <c r="I125" s="12"/>
      <c r="J125" s="60">
        <v>3000</v>
      </c>
      <c r="L125" s="60">
        <v>3000</v>
      </c>
      <c r="N125" s="9"/>
    </row>
    <row r="126" spans="1:14" ht="12.75" customHeight="1">
      <c r="A126" s="2"/>
      <c r="B126" s="12"/>
      <c r="C126" s="12" t="s">
        <v>133</v>
      </c>
      <c r="D126" s="14"/>
      <c r="E126" s="12"/>
      <c r="F126" s="23" t="s">
        <v>134</v>
      </c>
      <c r="G126" s="16"/>
      <c r="H126" s="60">
        <v>404341.5</v>
      </c>
      <c r="I126" s="12"/>
      <c r="J126" s="60">
        <v>400000</v>
      </c>
      <c r="L126" s="60">
        <v>420000</v>
      </c>
      <c r="N126" s="9"/>
    </row>
    <row r="127" spans="1:14" ht="12.75" customHeight="1">
      <c r="A127" s="2"/>
      <c r="B127" s="12"/>
      <c r="C127" s="14" t="s">
        <v>135</v>
      </c>
      <c r="D127" s="14"/>
      <c r="E127" s="14"/>
      <c r="F127" s="23" t="s">
        <v>136</v>
      </c>
      <c r="G127" s="16"/>
      <c r="H127" s="60">
        <v>1613</v>
      </c>
      <c r="I127" s="12"/>
      <c r="J127" s="60">
        <v>2000</v>
      </c>
      <c r="L127" s="60">
        <v>2000</v>
      </c>
      <c r="N127" s="9"/>
    </row>
    <row r="128" spans="1:14" ht="12.75" customHeight="1">
      <c r="A128" s="2"/>
      <c r="B128" s="12"/>
      <c r="C128" s="14" t="s">
        <v>137</v>
      </c>
      <c r="D128" s="14"/>
      <c r="E128" s="14"/>
      <c r="F128" s="23" t="s">
        <v>138</v>
      </c>
      <c r="G128" s="16"/>
      <c r="H128" s="60">
        <v>5265</v>
      </c>
      <c r="I128" s="12"/>
      <c r="J128" s="60">
        <v>5000</v>
      </c>
      <c r="L128" s="60">
        <v>5000</v>
      </c>
      <c r="N128" s="9"/>
    </row>
    <row r="129" spans="1:12" ht="12.75" customHeight="1">
      <c r="A129" s="2"/>
      <c r="B129" s="14"/>
      <c r="C129" s="1" t="s">
        <v>460</v>
      </c>
      <c r="D129" s="14"/>
      <c r="F129" s="23" t="s">
        <v>461</v>
      </c>
      <c r="H129" s="60">
        <v>0</v>
      </c>
      <c r="J129" s="60">
        <v>400000</v>
      </c>
      <c r="L129" s="60">
        <v>400000</v>
      </c>
    </row>
    <row r="130" spans="1:14" ht="12.75" customHeight="1">
      <c r="A130" s="2"/>
      <c r="B130" s="14"/>
      <c r="C130" s="14" t="s">
        <v>139</v>
      </c>
      <c r="E130" s="2"/>
      <c r="F130" s="23" t="s">
        <v>140</v>
      </c>
      <c r="G130" s="16"/>
      <c r="H130" s="60">
        <v>31048.5</v>
      </c>
      <c r="I130" s="12"/>
      <c r="J130" s="60">
        <v>20000</v>
      </c>
      <c r="L130" s="60">
        <v>20000</v>
      </c>
      <c r="N130" s="9"/>
    </row>
    <row r="131" spans="1:14" ht="12.75" customHeight="1">
      <c r="A131" s="2"/>
      <c r="B131" s="14"/>
      <c r="C131" s="14" t="s">
        <v>141</v>
      </c>
      <c r="D131" s="14"/>
      <c r="E131" s="14"/>
      <c r="F131" s="23" t="s">
        <v>142</v>
      </c>
      <c r="G131" s="16"/>
      <c r="H131" s="60">
        <v>8220.48</v>
      </c>
      <c r="I131" s="12"/>
      <c r="J131" s="60">
        <v>20000</v>
      </c>
      <c r="L131" s="60">
        <v>20000</v>
      </c>
      <c r="N131" s="9"/>
    </row>
    <row r="132" spans="1:14" ht="12.75" customHeight="1">
      <c r="A132" s="2"/>
      <c r="B132" s="14"/>
      <c r="C132" s="14" t="s">
        <v>143</v>
      </c>
      <c r="D132" s="14"/>
      <c r="E132" s="14"/>
      <c r="F132" s="23" t="s">
        <v>144</v>
      </c>
      <c r="G132" s="16"/>
      <c r="H132" s="60">
        <v>169483.12</v>
      </c>
      <c r="I132" s="12"/>
      <c r="J132" s="60">
        <v>95000</v>
      </c>
      <c r="L132" s="60">
        <v>110000</v>
      </c>
      <c r="N132" s="9"/>
    </row>
    <row r="133" spans="1:14" ht="12.75" customHeight="1">
      <c r="A133" s="2"/>
      <c r="B133" s="14"/>
      <c r="C133" s="14" t="s">
        <v>145</v>
      </c>
      <c r="D133" s="14"/>
      <c r="E133" s="14"/>
      <c r="F133" s="23" t="s">
        <v>146</v>
      </c>
      <c r="G133" s="16"/>
      <c r="H133" s="60">
        <v>168487.7</v>
      </c>
      <c r="I133" s="12"/>
      <c r="J133" s="60">
        <v>252000</v>
      </c>
      <c r="L133" s="60">
        <v>252000</v>
      </c>
      <c r="N133" s="9"/>
    </row>
    <row r="134" spans="1:14" ht="12.75" customHeight="1">
      <c r="A134" s="2"/>
      <c r="B134" s="14"/>
      <c r="C134" s="14" t="s">
        <v>147</v>
      </c>
      <c r="D134" s="14"/>
      <c r="E134" s="14"/>
      <c r="F134" s="23" t="s">
        <v>148</v>
      </c>
      <c r="G134" s="16"/>
      <c r="H134" s="60">
        <v>148000</v>
      </c>
      <c r="I134" s="12"/>
      <c r="J134" s="60">
        <v>148000</v>
      </c>
      <c r="L134" s="60">
        <v>149000</v>
      </c>
      <c r="N134" s="9"/>
    </row>
    <row r="135" spans="1:14" ht="12.75" customHeight="1">
      <c r="A135" s="2"/>
      <c r="B135" s="14"/>
      <c r="C135" s="14" t="s">
        <v>149</v>
      </c>
      <c r="D135" s="14"/>
      <c r="E135" s="14"/>
      <c r="F135" s="23" t="s">
        <v>150</v>
      </c>
      <c r="G135" s="16"/>
      <c r="H135" s="60">
        <v>60800</v>
      </c>
      <c r="I135" s="12"/>
      <c r="J135" s="60">
        <v>61000</v>
      </c>
      <c r="L135" s="60">
        <v>61000</v>
      </c>
      <c r="N135" s="9"/>
    </row>
    <row r="136" spans="1:14" ht="12.75" customHeight="1">
      <c r="A136" s="2"/>
      <c r="B136" s="14"/>
      <c r="C136" s="14" t="s">
        <v>151</v>
      </c>
      <c r="D136" s="14"/>
      <c r="E136" s="14"/>
      <c r="F136" s="23" t="s">
        <v>152</v>
      </c>
      <c r="G136" s="16"/>
      <c r="H136" s="60">
        <v>167213</v>
      </c>
      <c r="I136" s="12"/>
      <c r="J136" s="60">
        <v>150000</v>
      </c>
      <c r="L136" s="60">
        <v>160000</v>
      </c>
      <c r="N136" s="9"/>
    </row>
    <row r="137" spans="1:14" ht="12.75" customHeight="1">
      <c r="A137" s="2"/>
      <c r="B137" s="14"/>
      <c r="C137" s="14" t="s">
        <v>153</v>
      </c>
      <c r="D137" s="14"/>
      <c r="E137" s="14"/>
      <c r="F137" s="23" t="s">
        <v>154</v>
      </c>
      <c r="G137" s="16"/>
      <c r="H137" s="60">
        <v>355521</v>
      </c>
      <c r="I137" s="12"/>
      <c r="J137" s="60">
        <v>325000</v>
      </c>
      <c r="L137" s="60">
        <v>350000</v>
      </c>
      <c r="N137" s="9"/>
    </row>
    <row r="138" spans="1:14" ht="12.75" customHeight="1">
      <c r="A138" s="2"/>
      <c r="B138" s="14"/>
      <c r="C138" s="14" t="s">
        <v>155</v>
      </c>
      <c r="D138" s="14"/>
      <c r="E138" s="14"/>
      <c r="F138" s="23" t="s">
        <v>156</v>
      </c>
      <c r="G138" s="16"/>
      <c r="H138" s="60">
        <v>43358</v>
      </c>
      <c r="I138" s="12"/>
      <c r="J138" s="60">
        <v>42000</v>
      </c>
      <c r="L138" s="60">
        <v>43000</v>
      </c>
      <c r="N138" s="9"/>
    </row>
    <row r="139" spans="1:14" ht="12.75" customHeight="1">
      <c r="A139" s="2"/>
      <c r="B139" s="14"/>
      <c r="C139" s="14" t="s">
        <v>157</v>
      </c>
      <c r="D139" s="14"/>
      <c r="E139" s="14"/>
      <c r="F139" s="23" t="s">
        <v>158</v>
      </c>
      <c r="G139" s="16"/>
      <c r="H139" s="60">
        <v>691000</v>
      </c>
      <c r="I139" s="12"/>
      <c r="J139" s="60">
        <v>725000</v>
      </c>
      <c r="L139" s="60">
        <v>779000</v>
      </c>
      <c r="N139" s="9"/>
    </row>
    <row r="140" spans="1:14" ht="12.75" customHeight="1">
      <c r="A140" s="2"/>
      <c r="B140" s="14"/>
      <c r="C140" s="14" t="s">
        <v>159</v>
      </c>
      <c r="D140" s="14"/>
      <c r="E140" s="14"/>
      <c r="F140" s="23" t="s">
        <v>160</v>
      </c>
      <c r="G140" s="16"/>
      <c r="H140" s="60">
        <v>85567.65000000001</v>
      </c>
      <c r="I140" s="12"/>
      <c r="J140" s="60">
        <v>65000</v>
      </c>
      <c r="L140" s="60">
        <v>65000</v>
      </c>
      <c r="N140" s="9"/>
    </row>
    <row r="141" spans="1:14" ht="12.75" customHeight="1">
      <c r="A141" s="2"/>
      <c r="B141" s="14"/>
      <c r="C141" s="14" t="s">
        <v>161</v>
      </c>
      <c r="D141" s="14"/>
      <c r="E141" s="14"/>
      <c r="F141" s="23" t="s">
        <v>162</v>
      </c>
      <c r="G141" s="16"/>
      <c r="H141" s="60">
        <v>23158.99</v>
      </c>
      <c r="I141" s="12"/>
      <c r="J141" s="60">
        <v>15000</v>
      </c>
      <c r="L141" s="60">
        <v>20000</v>
      </c>
      <c r="N141" s="9"/>
    </row>
    <row r="142" spans="1:14" ht="12.75" customHeight="1">
      <c r="A142" s="2"/>
      <c r="B142" s="14"/>
      <c r="C142" s="14" t="s">
        <v>457</v>
      </c>
      <c r="D142" s="14"/>
      <c r="E142" s="14"/>
      <c r="F142" s="23" t="s">
        <v>458</v>
      </c>
      <c r="G142" s="16"/>
      <c r="H142" s="60">
        <v>790.5</v>
      </c>
      <c r="I142" s="12"/>
      <c r="J142" s="60">
        <v>1000</v>
      </c>
      <c r="L142" s="60">
        <v>1000</v>
      </c>
      <c r="N142" s="9"/>
    </row>
    <row r="143" spans="1:14" ht="12.75" customHeight="1">
      <c r="A143" s="2"/>
      <c r="B143" s="14"/>
      <c r="C143" s="14" t="s">
        <v>163</v>
      </c>
      <c r="D143" s="14"/>
      <c r="E143" s="14"/>
      <c r="F143" s="23" t="s">
        <v>164</v>
      </c>
      <c r="G143" s="16"/>
      <c r="H143" s="60">
        <v>209376</v>
      </c>
      <c r="I143" s="12"/>
      <c r="J143" s="60">
        <v>5000</v>
      </c>
      <c r="L143" s="60">
        <v>5000</v>
      </c>
      <c r="N143" s="9"/>
    </row>
    <row r="144" spans="1:14" ht="12.75" customHeight="1">
      <c r="A144" s="14"/>
      <c r="B144" s="14"/>
      <c r="C144" s="14" t="s">
        <v>165</v>
      </c>
      <c r="D144" s="14"/>
      <c r="E144" s="14"/>
      <c r="F144" s="23" t="s">
        <v>166</v>
      </c>
      <c r="G144" s="16"/>
      <c r="H144" s="60">
        <v>169400</v>
      </c>
      <c r="I144" s="12"/>
      <c r="J144" s="60">
        <v>100000</v>
      </c>
      <c r="L144" s="60">
        <v>100000</v>
      </c>
      <c r="N144" s="9"/>
    </row>
    <row r="145" spans="1:13" ht="12.75" customHeight="1">
      <c r="A145" s="14"/>
      <c r="B145" s="14"/>
      <c r="C145" s="12" t="s">
        <v>459</v>
      </c>
      <c r="D145" s="14"/>
      <c r="E145" s="12"/>
      <c r="F145" s="23"/>
      <c r="G145" s="16"/>
      <c r="H145" s="61">
        <v>765500</v>
      </c>
      <c r="I145" s="12"/>
      <c r="J145" s="60">
        <v>2260000</v>
      </c>
      <c r="L145" s="60">
        <v>1100000</v>
      </c>
      <c r="M145" s="12"/>
    </row>
    <row r="146" spans="1:14" ht="12.75" customHeight="1">
      <c r="A146" s="2"/>
      <c r="B146" s="14"/>
      <c r="C146" s="14"/>
      <c r="D146" s="14" t="s">
        <v>167</v>
      </c>
      <c r="E146" s="14"/>
      <c r="F146" s="23"/>
      <c r="G146" s="14"/>
      <c r="H146" s="60">
        <f>SUM(H122:H145)</f>
        <v>4613121.9399999995</v>
      </c>
      <c r="I146" s="12"/>
      <c r="J146" s="60">
        <f>SUM(J122:J145)</f>
        <v>6034000</v>
      </c>
      <c r="L146" s="60">
        <f>SUM(L122:L145)</f>
        <v>5005000</v>
      </c>
      <c r="M146" s="77"/>
      <c r="N146" s="17"/>
    </row>
    <row r="147" spans="1:13" ht="9" customHeight="1">
      <c r="A147" s="2"/>
      <c r="B147" s="14"/>
      <c r="C147" s="14"/>
      <c r="E147" s="14"/>
      <c r="F147" s="23"/>
      <c r="G147" s="14"/>
      <c r="H147" s="12"/>
      <c r="I147" s="12"/>
      <c r="J147" s="12"/>
      <c r="L147" s="12"/>
      <c r="M147" s="78"/>
    </row>
    <row r="148" spans="1:14" ht="12.75" customHeight="1">
      <c r="A148" s="14"/>
      <c r="B148" s="12" t="s">
        <v>168</v>
      </c>
      <c r="C148" s="7"/>
      <c r="D148" s="14"/>
      <c r="E148" s="7"/>
      <c r="F148" s="94" t="s">
        <v>169</v>
      </c>
      <c r="G148" s="33"/>
      <c r="H148" s="60">
        <v>1002149.3200000001</v>
      </c>
      <c r="I148" s="12"/>
      <c r="J148" s="61">
        <v>970000</v>
      </c>
      <c r="L148" s="61">
        <v>970000</v>
      </c>
      <c r="N148" s="9"/>
    </row>
    <row r="149" spans="1:10" ht="9" customHeight="1">
      <c r="A149" s="14"/>
      <c r="B149" s="12"/>
      <c r="C149" s="7"/>
      <c r="D149" s="7"/>
      <c r="E149" s="7"/>
      <c r="F149" s="94"/>
      <c r="G149" s="33"/>
      <c r="H149" s="13"/>
      <c r="I149" s="12"/>
      <c r="J149" s="60"/>
    </row>
    <row r="150" spans="1:10" ht="12.75" customHeight="1">
      <c r="A150" s="14"/>
      <c r="B150" s="14" t="s">
        <v>170</v>
      </c>
      <c r="C150" s="14"/>
      <c r="D150" s="7"/>
      <c r="E150" s="14"/>
      <c r="F150" s="23"/>
      <c r="G150" s="14"/>
      <c r="H150" s="12"/>
      <c r="I150" s="12"/>
      <c r="J150" s="60"/>
    </row>
    <row r="151" spans="1:10" ht="12.75" customHeight="1">
      <c r="A151" s="2"/>
      <c r="B151" s="14"/>
      <c r="C151" s="14" t="s">
        <v>171</v>
      </c>
      <c r="D151" s="14"/>
      <c r="E151" s="14"/>
      <c r="F151" s="23"/>
      <c r="G151" s="14"/>
      <c r="H151" s="12"/>
      <c r="I151" s="12"/>
      <c r="J151" s="60"/>
    </row>
    <row r="152" spans="1:14" ht="12.75" customHeight="1">
      <c r="A152" s="2"/>
      <c r="B152" s="14"/>
      <c r="C152" s="14"/>
      <c r="D152" s="22" t="s">
        <v>172</v>
      </c>
      <c r="E152" s="14"/>
      <c r="F152" s="23" t="s">
        <v>173</v>
      </c>
      <c r="G152" s="16"/>
      <c r="H152" s="60">
        <v>335449.37</v>
      </c>
      <c r="I152" s="12"/>
      <c r="J152" s="60">
        <v>305000</v>
      </c>
      <c r="L152" s="60">
        <v>330000</v>
      </c>
      <c r="M152" s="75"/>
      <c r="N152" s="38"/>
    </row>
    <row r="153" spans="1:14" ht="12.75" customHeight="1">
      <c r="A153" s="2"/>
      <c r="B153" s="14"/>
      <c r="C153" s="14"/>
      <c r="D153" s="22" t="s">
        <v>174</v>
      </c>
      <c r="E153" s="14"/>
      <c r="F153" s="23" t="s">
        <v>175</v>
      </c>
      <c r="G153" s="16"/>
      <c r="H153" s="60">
        <v>97100</v>
      </c>
      <c r="I153" s="12"/>
      <c r="J153" s="60">
        <v>90000</v>
      </c>
      <c r="L153" s="60">
        <v>100000</v>
      </c>
      <c r="M153" s="75"/>
      <c r="N153" s="38"/>
    </row>
    <row r="154" spans="1:14" ht="12.75" customHeight="1">
      <c r="A154" s="34"/>
      <c r="B154" s="22"/>
      <c r="C154" s="13" t="s">
        <v>177</v>
      </c>
      <c r="D154" s="36"/>
      <c r="E154" s="13"/>
      <c r="F154" s="23" t="s">
        <v>178</v>
      </c>
      <c r="G154" s="35"/>
      <c r="H154" s="60">
        <v>10440</v>
      </c>
      <c r="I154" s="13"/>
      <c r="J154" s="57">
        <v>6000</v>
      </c>
      <c r="K154" s="72"/>
      <c r="L154" s="57">
        <v>6000</v>
      </c>
      <c r="N154" s="37"/>
    </row>
    <row r="155" spans="1:26" s="36" customFormat="1" ht="12.75" customHeight="1">
      <c r="A155" s="2"/>
      <c r="B155" s="14"/>
      <c r="C155" s="14" t="s">
        <v>179</v>
      </c>
      <c r="D155" s="13"/>
      <c r="E155" s="14"/>
      <c r="F155" s="23" t="s">
        <v>180</v>
      </c>
      <c r="G155" s="16"/>
      <c r="H155" s="60">
        <v>0</v>
      </c>
      <c r="I155" s="12"/>
      <c r="J155" s="13">
        <v>1000</v>
      </c>
      <c r="K155" s="17"/>
      <c r="L155" s="13">
        <v>1000</v>
      </c>
      <c r="M155" s="64"/>
      <c r="N155" s="9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s="36" customFormat="1" ht="12.75" customHeight="1">
      <c r="A156" s="14"/>
      <c r="B156" s="14"/>
      <c r="C156" s="22" t="s">
        <v>181</v>
      </c>
      <c r="D156" s="22"/>
      <c r="E156" s="22"/>
      <c r="F156" s="23" t="s">
        <v>182</v>
      </c>
      <c r="G156" s="16"/>
      <c r="H156" s="60">
        <v>778820.6</v>
      </c>
      <c r="I156" s="12"/>
      <c r="J156" s="60">
        <v>600000</v>
      </c>
      <c r="K156" s="17"/>
      <c r="L156" s="60">
        <v>600000</v>
      </c>
      <c r="M156" s="64"/>
      <c r="N156" s="9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s="36" customFormat="1" ht="12.75" customHeight="1">
      <c r="A157" s="2"/>
      <c r="B157" s="14"/>
      <c r="C157" s="14" t="s">
        <v>183</v>
      </c>
      <c r="D157" s="14"/>
      <c r="E157" s="14"/>
      <c r="F157" s="23" t="s">
        <v>184</v>
      </c>
      <c r="G157" s="16"/>
      <c r="H157" s="60">
        <v>255730.87</v>
      </c>
      <c r="I157" s="12"/>
      <c r="J157" s="60">
        <v>187000</v>
      </c>
      <c r="K157" s="17"/>
      <c r="L157" s="60">
        <v>190000</v>
      </c>
      <c r="M157" s="64"/>
      <c r="N157" s="9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s="36" customFormat="1" ht="12.75" customHeight="1">
      <c r="A158" s="14"/>
      <c r="B158" s="14" t="s">
        <v>176</v>
      </c>
      <c r="C158" s="22"/>
      <c r="D158" s="22"/>
      <c r="E158" s="22"/>
      <c r="F158" s="23"/>
      <c r="G158" s="16"/>
      <c r="H158" s="60"/>
      <c r="I158" s="12"/>
      <c r="J158" s="60"/>
      <c r="K158" s="17"/>
      <c r="L158" s="60"/>
      <c r="M158" s="64"/>
      <c r="N158" s="9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s="36" customFormat="1" ht="12.75" customHeight="1">
      <c r="A159" s="14"/>
      <c r="B159" s="14"/>
      <c r="C159" s="14" t="s">
        <v>185</v>
      </c>
      <c r="D159" s="14"/>
      <c r="E159" s="14"/>
      <c r="F159" s="23" t="s">
        <v>186</v>
      </c>
      <c r="G159" s="16"/>
      <c r="H159" s="60">
        <v>50</v>
      </c>
      <c r="I159" s="12"/>
      <c r="J159" s="13">
        <v>1000</v>
      </c>
      <c r="K159" s="17"/>
      <c r="L159" s="13">
        <v>0</v>
      </c>
      <c r="M159" s="64"/>
      <c r="N159" s="9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s="36" customFormat="1" ht="12.75" customHeight="1">
      <c r="A160" s="14"/>
      <c r="B160" s="14"/>
      <c r="C160" s="22" t="s">
        <v>548</v>
      </c>
      <c r="D160" s="22"/>
      <c r="E160" s="14"/>
      <c r="F160" s="23" t="s">
        <v>549</v>
      </c>
      <c r="G160" s="16"/>
      <c r="H160" s="60">
        <v>7260</v>
      </c>
      <c r="I160" s="12"/>
      <c r="J160" s="13">
        <v>0</v>
      </c>
      <c r="K160" s="17"/>
      <c r="L160" s="13">
        <v>10000</v>
      </c>
      <c r="M160" s="64"/>
      <c r="N160" s="9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s="36" customFormat="1" ht="12.75" customHeight="1">
      <c r="A161" s="2"/>
      <c r="B161" s="1"/>
      <c r="C161" s="14" t="s">
        <v>187</v>
      </c>
      <c r="D161" s="14"/>
      <c r="E161" s="14"/>
      <c r="F161" s="23" t="s">
        <v>188</v>
      </c>
      <c r="G161" s="16"/>
      <c r="H161" s="60">
        <v>120820.75</v>
      </c>
      <c r="I161" s="12"/>
      <c r="J161" s="60">
        <v>115000</v>
      </c>
      <c r="K161" s="17"/>
      <c r="L161" s="60">
        <v>170000</v>
      </c>
      <c r="M161" s="64"/>
      <c r="N161" s="38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s="36" customFormat="1" ht="12.75" customHeight="1">
      <c r="A162" s="2"/>
      <c r="B162" s="1"/>
      <c r="C162" s="14" t="s">
        <v>189</v>
      </c>
      <c r="D162" s="14"/>
      <c r="E162" s="14"/>
      <c r="F162" s="23" t="s">
        <v>190</v>
      </c>
      <c r="G162" s="16"/>
      <c r="H162" s="60">
        <v>0</v>
      </c>
      <c r="I162" s="12"/>
      <c r="J162" s="60">
        <v>2000</v>
      </c>
      <c r="K162" s="17"/>
      <c r="L162" s="60">
        <v>2000</v>
      </c>
      <c r="M162" s="64"/>
      <c r="N162" s="38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s="36" customFormat="1" ht="12.75" customHeight="1">
      <c r="A163" s="2"/>
      <c r="B163" s="1"/>
      <c r="C163" s="14" t="s">
        <v>191</v>
      </c>
      <c r="D163" s="14"/>
      <c r="E163" s="14"/>
      <c r="F163" s="23" t="s">
        <v>192</v>
      </c>
      <c r="G163" s="16"/>
      <c r="H163" s="60">
        <v>448</v>
      </c>
      <c r="I163" s="12"/>
      <c r="J163" s="60">
        <v>1000</v>
      </c>
      <c r="K163" s="17"/>
      <c r="L163" s="60">
        <v>0</v>
      </c>
      <c r="M163" s="64"/>
      <c r="N163" s="9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s="36" customFormat="1" ht="12.75" customHeight="1">
      <c r="A164" s="14"/>
      <c r="B164" s="1"/>
      <c r="C164" s="14" t="s">
        <v>193</v>
      </c>
      <c r="D164" s="14"/>
      <c r="E164" s="14"/>
      <c r="F164" s="23" t="s">
        <v>194</v>
      </c>
      <c r="G164" s="16"/>
      <c r="H164" s="60">
        <v>224974.1</v>
      </c>
      <c r="I164" s="12"/>
      <c r="J164" s="60">
        <v>141000</v>
      </c>
      <c r="K164" s="17"/>
      <c r="L164" s="60">
        <v>150000</v>
      </c>
      <c r="M164" s="64"/>
      <c r="N164" s="38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s="36" customFormat="1" ht="12.75" customHeight="1">
      <c r="A165" s="14"/>
      <c r="B165" s="1"/>
      <c r="C165" s="14" t="s">
        <v>553</v>
      </c>
      <c r="D165" s="14"/>
      <c r="E165" s="14"/>
      <c r="F165" s="23" t="s">
        <v>552</v>
      </c>
      <c r="G165" s="16"/>
      <c r="H165" s="60">
        <v>0</v>
      </c>
      <c r="I165" s="12"/>
      <c r="J165" s="60">
        <v>0</v>
      </c>
      <c r="K165" s="17"/>
      <c r="L165" s="60">
        <v>9000</v>
      </c>
      <c r="M165" s="64"/>
      <c r="N165" s="38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s="36" customFormat="1" ht="12.75" customHeight="1">
      <c r="A166" s="14"/>
      <c r="B166" s="14"/>
      <c r="C166" s="14" t="s">
        <v>195</v>
      </c>
      <c r="D166" s="14"/>
      <c r="E166" s="14"/>
      <c r="F166" s="23" t="s">
        <v>196</v>
      </c>
      <c r="G166" s="16"/>
      <c r="H166" s="60">
        <v>0</v>
      </c>
      <c r="I166" s="12"/>
      <c r="J166" s="60">
        <v>1000</v>
      </c>
      <c r="K166" s="17"/>
      <c r="L166" s="60">
        <v>0</v>
      </c>
      <c r="M166" s="64"/>
      <c r="N166" s="38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s="36" customFormat="1" ht="12.75" customHeight="1">
      <c r="A167" s="14"/>
      <c r="B167" s="14"/>
      <c r="C167" s="14" t="s">
        <v>197</v>
      </c>
      <c r="D167" s="14"/>
      <c r="E167" s="14"/>
      <c r="F167" s="23" t="s">
        <v>198</v>
      </c>
      <c r="G167" s="16"/>
      <c r="H167" s="60">
        <v>1581.27</v>
      </c>
      <c r="I167" s="12"/>
      <c r="J167" s="60">
        <v>3000</v>
      </c>
      <c r="K167" s="17"/>
      <c r="L167" s="60">
        <v>2000</v>
      </c>
      <c r="M167" s="64"/>
      <c r="N167" s="38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s="36" customFormat="1" ht="12.75" customHeight="1">
      <c r="A168" s="2"/>
      <c r="B168" s="14"/>
      <c r="C168" s="14" t="s">
        <v>199</v>
      </c>
      <c r="D168" s="14"/>
      <c r="E168" s="14"/>
      <c r="F168" s="23" t="s">
        <v>200</v>
      </c>
      <c r="G168" s="16"/>
      <c r="H168" s="60">
        <v>315833.78</v>
      </c>
      <c r="I168" s="12"/>
      <c r="J168" s="60">
        <v>250000</v>
      </c>
      <c r="K168" s="17"/>
      <c r="L168" s="60">
        <v>250000</v>
      </c>
      <c r="M168" s="64"/>
      <c r="N168" s="9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s="36" customFormat="1" ht="12.75" customHeight="1">
      <c r="A169" s="2"/>
      <c r="B169" s="14"/>
      <c r="C169" s="14" t="s">
        <v>565</v>
      </c>
      <c r="D169" s="14"/>
      <c r="E169" s="14"/>
      <c r="F169" s="23" t="s">
        <v>466</v>
      </c>
      <c r="G169" s="16"/>
      <c r="H169" s="60">
        <v>4980</v>
      </c>
      <c r="I169" s="12"/>
      <c r="J169" s="60">
        <v>4000</v>
      </c>
      <c r="K169" s="17"/>
      <c r="L169" s="60">
        <v>2000</v>
      </c>
      <c r="M169" s="9"/>
      <c r="N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s="36" customFormat="1" ht="12.75" customHeight="1">
      <c r="A170" s="2"/>
      <c r="B170" s="14"/>
      <c r="C170" s="22" t="s">
        <v>557</v>
      </c>
      <c r="D170" s="22"/>
      <c r="E170" s="14"/>
      <c r="F170" s="23" t="s">
        <v>554</v>
      </c>
      <c r="G170" s="16"/>
      <c r="H170" s="60">
        <v>836</v>
      </c>
      <c r="I170" s="12"/>
      <c r="J170" s="60">
        <v>0</v>
      </c>
      <c r="K170" s="17"/>
      <c r="L170" s="60">
        <v>1000</v>
      </c>
      <c r="M170" s="9"/>
      <c r="N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s="36" customFormat="1" ht="12.75" customHeight="1">
      <c r="A171" s="2"/>
      <c r="B171" s="14"/>
      <c r="C171" s="14" t="s">
        <v>201</v>
      </c>
      <c r="D171" s="14"/>
      <c r="E171" s="14"/>
      <c r="F171" s="23" t="s">
        <v>202</v>
      </c>
      <c r="G171" s="16"/>
      <c r="H171" s="60">
        <v>51783.200000000004</v>
      </c>
      <c r="I171" s="12"/>
      <c r="J171" s="60">
        <v>40000</v>
      </c>
      <c r="K171" s="17"/>
      <c r="L171" s="60">
        <v>60000</v>
      </c>
      <c r="M171" s="64"/>
      <c r="N171" s="38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s="36" customFormat="1" ht="12.75" customHeight="1">
      <c r="A172" s="2"/>
      <c r="B172" s="14"/>
      <c r="C172" s="22" t="s">
        <v>493</v>
      </c>
      <c r="D172" s="22"/>
      <c r="E172" s="14"/>
      <c r="F172" s="23" t="s">
        <v>468</v>
      </c>
      <c r="G172" s="16"/>
      <c r="H172" s="60">
        <v>7378.68</v>
      </c>
      <c r="I172" s="12"/>
      <c r="J172" s="60">
        <v>7000</v>
      </c>
      <c r="K172" s="17"/>
      <c r="L172" s="60">
        <v>7000</v>
      </c>
      <c r="M172" s="64"/>
      <c r="N172" s="38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s="36" customFormat="1" ht="12.75" customHeight="1">
      <c r="A173" s="2"/>
      <c r="B173" s="14"/>
      <c r="C173" s="22" t="s">
        <v>486</v>
      </c>
      <c r="D173" s="22"/>
      <c r="E173" s="14"/>
      <c r="F173" s="23" t="s">
        <v>469</v>
      </c>
      <c r="G173" s="16"/>
      <c r="H173" s="60">
        <v>1998</v>
      </c>
      <c r="I173" s="12"/>
      <c r="J173" s="60">
        <v>1000</v>
      </c>
      <c r="K173" s="17"/>
      <c r="L173" s="60">
        <v>1000</v>
      </c>
      <c r="M173" s="64"/>
      <c r="N173" s="9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s="36" customFormat="1" ht="12.75" customHeight="1">
      <c r="A174" s="2"/>
      <c r="B174" s="14"/>
      <c r="C174" s="14" t="s">
        <v>203</v>
      </c>
      <c r="D174" s="14"/>
      <c r="E174" s="14"/>
      <c r="F174" s="23" t="s">
        <v>204</v>
      </c>
      <c r="G174" s="16"/>
      <c r="H174" s="60">
        <v>20964.37</v>
      </c>
      <c r="I174" s="12"/>
      <c r="J174" s="60">
        <v>13000</v>
      </c>
      <c r="K174" s="17"/>
      <c r="L174" s="60">
        <v>15000</v>
      </c>
      <c r="M174" s="64"/>
      <c r="N174" s="38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s="36" customFormat="1" ht="12.75" customHeight="1">
      <c r="A175" s="2"/>
      <c r="B175" s="14"/>
      <c r="C175" s="12" t="s">
        <v>205</v>
      </c>
      <c r="D175" s="14"/>
      <c r="E175" s="12"/>
      <c r="F175" s="23" t="s">
        <v>206</v>
      </c>
      <c r="G175" s="16"/>
      <c r="H175" s="60">
        <v>45021.03</v>
      </c>
      <c r="I175" s="12"/>
      <c r="J175" s="60">
        <v>34000</v>
      </c>
      <c r="K175" s="17"/>
      <c r="L175" s="60">
        <v>37000</v>
      </c>
      <c r="M175" s="64"/>
      <c r="N175" s="9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s="36" customFormat="1" ht="12.75" customHeight="1">
      <c r="A176" s="2"/>
      <c r="B176" s="14"/>
      <c r="C176" s="12" t="s">
        <v>207</v>
      </c>
      <c r="D176" s="12"/>
      <c r="E176" s="12"/>
      <c r="F176" s="23" t="s">
        <v>208</v>
      </c>
      <c r="G176" s="16"/>
      <c r="H176" s="60">
        <v>14350</v>
      </c>
      <c r="I176" s="12"/>
      <c r="J176" s="60">
        <v>7000</v>
      </c>
      <c r="K176" s="17"/>
      <c r="L176" s="60">
        <v>7000</v>
      </c>
      <c r="M176" s="64"/>
      <c r="N176" s="9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s="36" customFormat="1" ht="12.75" customHeight="1">
      <c r="A177" s="2"/>
      <c r="B177" s="14"/>
      <c r="C177" s="13" t="s">
        <v>570</v>
      </c>
      <c r="D177" s="13"/>
      <c r="E177" s="12"/>
      <c r="F177" s="23" t="s">
        <v>556</v>
      </c>
      <c r="G177" s="16"/>
      <c r="H177" s="60">
        <v>3875</v>
      </c>
      <c r="I177" s="12"/>
      <c r="J177" s="60">
        <v>0</v>
      </c>
      <c r="K177" s="17"/>
      <c r="L177" s="60">
        <v>7000</v>
      </c>
      <c r="M177" s="64"/>
      <c r="N177" s="9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14" ht="12.75" customHeight="1">
      <c r="A178" s="2"/>
      <c r="B178" s="14"/>
      <c r="C178" s="12" t="s">
        <v>209</v>
      </c>
      <c r="D178" s="12"/>
      <c r="E178" s="12"/>
      <c r="F178" s="23" t="s">
        <v>210</v>
      </c>
      <c r="G178" s="16"/>
      <c r="H178" s="60">
        <v>10440</v>
      </c>
      <c r="I178" s="12"/>
      <c r="J178" s="60">
        <v>15000</v>
      </c>
      <c r="L178" s="60">
        <v>10000</v>
      </c>
      <c r="N178" s="9"/>
    </row>
    <row r="179" spans="1:14" ht="12.75" customHeight="1">
      <c r="A179" s="2"/>
      <c r="B179" s="14"/>
      <c r="C179" s="12" t="s">
        <v>211</v>
      </c>
      <c r="D179" s="12"/>
      <c r="E179" s="12"/>
      <c r="F179" s="23" t="s">
        <v>212</v>
      </c>
      <c r="G179" s="16"/>
      <c r="H179" s="60">
        <v>6671</v>
      </c>
      <c r="I179" s="12"/>
      <c r="J179" s="60">
        <v>7000</v>
      </c>
      <c r="L179" s="60">
        <v>5000</v>
      </c>
      <c r="N179" s="9"/>
    </row>
    <row r="180" spans="1:14" ht="12.75" customHeight="1">
      <c r="A180" s="2"/>
      <c r="B180" s="14"/>
      <c r="C180" s="12" t="s">
        <v>213</v>
      </c>
      <c r="D180" s="12"/>
      <c r="E180" s="12"/>
      <c r="F180" s="23" t="s">
        <v>214</v>
      </c>
      <c r="G180" s="16"/>
      <c r="H180" s="60">
        <v>227670.6</v>
      </c>
      <c r="I180" s="12"/>
      <c r="J180" s="60">
        <v>145000</v>
      </c>
      <c r="L180" s="60">
        <v>140000</v>
      </c>
      <c r="N180" s="9"/>
    </row>
    <row r="181" spans="1:14" ht="12.75" customHeight="1">
      <c r="A181" s="2"/>
      <c r="B181" s="14"/>
      <c r="C181" s="12" t="s">
        <v>215</v>
      </c>
      <c r="D181" s="12"/>
      <c r="E181" s="12"/>
      <c r="F181" s="23" t="s">
        <v>216</v>
      </c>
      <c r="G181" s="16"/>
      <c r="H181" s="60">
        <v>104178.79000000001</v>
      </c>
      <c r="I181" s="12"/>
      <c r="J181" s="60">
        <v>80000</v>
      </c>
      <c r="L181" s="60">
        <v>75000</v>
      </c>
      <c r="N181" s="9"/>
    </row>
    <row r="182" spans="1:15" s="40" customFormat="1" ht="12.75" customHeight="1">
      <c r="A182" s="2"/>
      <c r="B182" s="2"/>
      <c r="C182" s="1" t="s">
        <v>435</v>
      </c>
      <c r="D182" s="12"/>
      <c r="E182" s="7"/>
      <c r="F182" s="23" t="s">
        <v>217</v>
      </c>
      <c r="G182" s="16"/>
      <c r="H182" s="60">
        <v>160</v>
      </c>
      <c r="I182" s="12"/>
      <c r="J182" s="60">
        <v>1000</v>
      </c>
      <c r="K182" s="17"/>
      <c r="L182" s="60">
        <v>1000</v>
      </c>
      <c r="M182" s="75"/>
      <c r="N182" s="38"/>
      <c r="O182" s="97"/>
    </row>
    <row r="183" spans="1:15" s="40" customFormat="1" ht="12.75" customHeight="1">
      <c r="A183" s="2"/>
      <c r="B183" s="2"/>
      <c r="C183" s="22" t="s">
        <v>471</v>
      </c>
      <c r="D183" s="36"/>
      <c r="E183" s="14"/>
      <c r="F183" s="23" t="s">
        <v>472</v>
      </c>
      <c r="G183" s="14"/>
      <c r="H183" s="60">
        <v>120</v>
      </c>
      <c r="I183" s="12"/>
      <c r="J183" s="60">
        <v>1000</v>
      </c>
      <c r="K183" s="17"/>
      <c r="L183" s="60">
        <v>1000</v>
      </c>
      <c r="M183" s="64"/>
      <c r="N183" s="38"/>
      <c r="O183" s="97"/>
    </row>
    <row r="184" spans="1:14" ht="12.75" customHeight="1">
      <c r="A184" s="2"/>
      <c r="B184" s="14"/>
      <c r="C184" s="13" t="s">
        <v>474</v>
      </c>
      <c r="D184" s="8"/>
      <c r="E184" s="12"/>
      <c r="F184" s="23" t="s">
        <v>473</v>
      </c>
      <c r="G184" s="16"/>
      <c r="H184" s="60">
        <v>12189.53</v>
      </c>
      <c r="I184" s="12"/>
      <c r="J184" s="13">
        <v>11000</v>
      </c>
      <c r="L184" s="13">
        <v>11000</v>
      </c>
      <c r="N184" s="9"/>
    </row>
    <row r="185" spans="1:10" ht="12.75" customHeight="1">
      <c r="A185" s="2"/>
      <c r="B185" s="14"/>
      <c r="C185" s="12" t="s">
        <v>218</v>
      </c>
      <c r="D185" s="12"/>
      <c r="E185" s="12"/>
      <c r="F185" s="23"/>
      <c r="G185" s="16"/>
      <c r="H185" s="12"/>
      <c r="I185" s="12"/>
      <c r="J185" s="60"/>
    </row>
    <row r="186" spans="1:14" ht="12.75" customHeight="1">
      <c r="A186" s="14"/>
      <c r="B186" s="14"/>
      <c r="C186" s="12"/>
      <c r="D186" s="12" t="s">
        <v>436</v>
      </c>
      <c r="E186" s="12"/>
      <c r="F186" s="23" t="s">
        <v>219</v>
      </c>
      <c r="G186" s="16"/>
      <c r="H186" s="60">
        <v>38058.47</v>
      </c>
      <c r="I186" s="12"/>
      <c r="J186" s="60">
        <v>20000</v>
      </c>
      <c r="L186" s="60">
        <v>20000</v>
      </c>
      <c r="N186" s="9"/>
    </row>
    <row r="187" spans="1:14" ht="12.75" customHeight="1">
      <c r="A187" s="14"/>
      <c r="B187" s="14"/>
      <c r="C187" s="12"/>
      <c r="D187" s="12" t="s">
        <v>437</v>
      </c>
      <c r="E187" s="12"/>
      <c r="F187" s="23" t="s">
        <v>220</v>
      </c>
      <c r="G187" s="16"/>
      <c r="H187" s="60">
        <v>0</v>
      </c>
      <c r="I187" s="12"/>
      <c r="J187" s="60">
        <v>1000</v>
      </c>
      <c r="L187" s="60">
        <v>1000</v>
      </c>
      <c r="N187" s="9"/>
    </row>
    <row r="188" spans="1:14" ht="12.75" customHeight="1">
      <c r="A188" s="2"/>
      <c r="B188" s="14"/>
      <c r="C188" s="12"/>
      <c r="D188" s="12" t="s">
        <v>438</v>
      </c>
      <c r="E188" s="12"/>
      <c r="F188" s="23" t="s">
        <v>221</v>
      </c>
      <c r="G188" s="16"/>
      <c r="H188" s="60">
        <v>226365.11000000002</v>
      </c>
      <c r="I188" s="12"/>
      <c r="J188" s="60">
        <v>100000</v>
      </c>
      <c r="L188" s="60">
        <v>250000</v>
      </c>
      <c r="N188" s="9"/>
    </row>
    <row r="189" spans="1:14" ht="12.75" customHeight="1">
      <c r="A189" s="2"/>
      <c r="B189" s="14"/>
      <c r="C189" s="41"/>
      <c r="D189" s="41" t="s">
        <v>439</v>
      </c>
      <c r="E189" s="32"/>
      <c r="F189" s="95" t="s">
        <v>222</v>
      </c>
      <c r="G189" s="42"/>
      <c r="H189" s="60">
        <v>33185.25</v>
      </c>
      <c r="I189" s="32"/>
      <c r="J189" s="60">
        <v>20000</v>
      </c>
      <c r="L189" s="60">
        <v>20000</v>
      </c>
      <c r="N189" s="9"/>
    </row>
    <row r="190" spans="1:14" ht="12.75" customHeight="1">
      <c r="A190" s="2"/>
      <c r="B190" s="14"/>
      <c r="C190" s="41"/>
      <c r="D190" s="101" t="s">
        <v>440</v>
      </c>
      <c r="E190" s="32"/>
      <c r="F190" s="95" t="s">
        <v>223</v>
      </c>
      <c r="G190" s="42"/>
      <c r="H190" s="60">
        <v>12683</v>
      </c>
      <c r="I190" s="32"/>
      <c r="J190" s="60">
        <v>3000</v>
      </c>
      <c r="L190" s="60">
        <v>3000</v>
      </c>
      <c r="N190" s="9"/>
    </row>
    <row r="191" spans="1:14" ht="12.75" customHeight="1">
      <c r="A191" s="2"/>
      <c r="B191" s="14"/>
      <c r="C191" s="41"/>
      <c r="D191" s="101" t="s">
        <v>441</v>
      </c>
      <c r="E191" s="32"/>
      <c r="F191" s="95" t="s">
        <v>224</v>
      </c>
      <c r="G191" s="42"/>
      <c r="H191" s="60">
        <v>933.5</v>
      </c>
      <c r="I191" s="32"/>
      <c r="J191" s="60">
        <v>2000</v>
      </c>
      <c r="L191" s="60">
        <v>2000</v>
      </c>
      <c r="M191" s="2"/>
      <c r="N191" s="14"/>
    </row>
    <row r="192" spans="1:14" ht="12.75" customHeight="1">
      <c r="A192" s="2"/>
      <c r="B192" s="14"/>
      <c r="C192" s="41"/>
      <c r="D192" s="101" t="s">
        <v>442</v>
      </c>
      <c r="E192" s="32"/>
      <c r="F192" s="95" t="s">
        <v>225</v>
      </c>
      <c r="G192" s="42"/>
      <c r="H192" s="60">
        <v>0</v>
      </c>
      <c r="I192" s="32"/>
      <c r="J192" s="60">
        <v>7000</v>
      </c>
      <c r="L192" s="60">
        <v>7000</v>
      </c>
      <c r="N192" s="9"/>
    </row>
    <row r="193" spans="1:14" ht="12.75" customHeight="1">
      <c r="A193" s="2"/>
      <c r="B193" s="14"/>
      <c r="C193" s="41"/>
      <c r="D193" s="101" t="s">
        <v>443</v>
      </c>
      <c r="E193" s="32"/>
      <c r="F193" s="95" t="s">
        <v>226</v>
      </c>
      <c r="G193" s="42"/>
      <c r="H193" s="60">
        <v>0</v>
      </c>
      <c r="I193" s="32"/>
      <c r="J193" s="60">
        <v>1000</v>
      </c>
      <c r="L193" s="60">
        <v>0</v>
      </c>
      <c r="N193" s="9"/>
    </row>
    <row r="194" spans="1:14" ht="12.75" customHeight="1">
      <c r="A194" s="2"/>
      <c r="B194" s="14"/>
      <c r="C194" s="41"/>
      <c r="D194" s="41" t="s">
        <v>444</v>
      </c>
      <c r="E194" s="32"/>
      <c r="F194" s="95" t="s">
        <v>227</v>
      </c>
      <c r="G194" s="42"/>
      <c r="H194" s="60">
        <v>6330</v>
      </c>
      <c r="I194" s="32"/>
      <c r="J194" s="60">
        <v>5000</v>
      </c>
      <c r="L194" s="60">
        <v>5000</v>
      </c>
      <c r="N194" s="9"/>
    </row>
    <row r="195" spans="1:14" ht="12.75" customHeight="1">
      <c r="A195" s="2"/>
      <c r="B195" s="14"/>
      <c r="C195" s="41"/>
      <c r="D195" s="41" t="s">
        <v>445</v>
      </c>
      <c r="E195" s="32"/>
      <c r="F195" s="95" t="s">
        <v>228</v>
      </c>
      <c r="G195" s="42"/>
      <c r="H195" s="60">
        <v>9934</v>
      </c>
      <c r="I195" s="32"/>
      <c r="J195" s="60">
        <v>17000</v>
      </c>
      <c r="L195" s="60">
        <v>17000</v>
      </c>
      <c r="N195" s="9"/>
    </row>
    <row r="196" spans="1:14" ht="12.75" customHeight="1">
      <c r="A196" s="2"/>
      <c r="B196" s="14"/>
      <c r="C196" s="41"/>
      <c r="D196" s="101" t="s">
        <v>446</v>
      </c>
      <c r="E196" s="32"/>
      <c r="F196" s="95" t="s">
        <v>229</v>
      </c>
      <c r="G196" s="42"/>
      <c r="H196" s="60">
        <v>325384.28</v>
      </c>
      <c r="I196" s="32"/>
      <c r="J196" s="60">
        <v>300000</v>
      </c>
      <c r="L196" s="60">
        <v>225000</v>
      </c>
      <c r="N196" s="9"/>
    </row>
    <row r="197" spans="1:14" ht="12.75" customHeight="1">
      <c r="A197" s="2"/>
      <c r="B197" s="14"/>
      <c r="C197" s="41"/>
      <c r="D197" s="13" t="s">
        <v>509</v>
      </c>
      <c r="E197" s="32"/>
      <c r="F197" s="95" t="s">
        <v>510</v>
      </c>
      <c r="G197" s="23"/>
      <c r="H197" s="60">
        <v>1545000</v>
      </c>
      <c r="I197" s="13"/>
      <c r="J197" s="60">
        <v>1200000</v>
      </c>
      <c r="K197" s="60"/>
      <c r="L197" s="60">
        <v>1000000</v>
      </c>
      <c r="N197" s="9"/>
    </row>
    <row r="198" spans="1:14" ht="12.75" customHeight="1">
      <c r="A198" s="2"/>
      <c r="B198" s="14"/>
      <c r="C198" s="41"/>
      <c r="D198" s="41" t="s">
        <v>447</v>
      </c>
      <c r="E198" s="32"/>
      <c r="F198" s="95" t="s">
        <v>230</v>
      </c>
      <c r="G198" s="42"/>
      <c r="H198" s="60">
        <v>101802.55</v>
      </c>
      <c r="I198" s="32"/>
      <c r="J198" s="60">
        <v>130000</v>
      </c>
      <c r="L198" s="60">
        <v>130000</v>
      </c>
      <c r="N198" s="9"/>
    </row>
    <row r="199" spans="1:14" ht="12.75" customHeight="1">
      <c r="A199" s="2"/>
      <c r="B199" s="14"/>
      <c r="C199" s="41"/>
      <c r="D199" s="41" t="s">
        <v>448</v>
      </c>
      <c r="E199" s="32"/>
      <c r="F199" s="95" t="s">
        <v>231</v>
      </c>
      <c r="G199" s="42"/>
      <c r="H199" s="60">
        <v>0</v>
      </c>
      <c r="I199" s="32"/>
      <c r="J199" s="60">
        <v>1000</v>
      </c>
      <c r="L199" s="60">
        <v>10000</v>
      </c>
      <c r="N199" s="9"/>
    </row>
    <row r="200" spans="1:14" ht="12.75" customHeight="1">
      <c r="A200" s="2"/>
      <c r="B200" s="14"/>
      <c r="C200" s="41"/>
      <c r="D200" s="41" t="s">
        <v>449</v>
      </c>
      <c r="E200" s="32"/>
      <c r="F200" s="95" t="s">
        <v>232</v>
      </c>
      <c r="G200" s="42"/>
      <c r="H200" s="60">
        <v>524</v>
      </c>
      <c r="I200" s="32"/>
      <c r="J200" s="60">
        <v>3000</v>
      </c>
      <c r="L200" s="60">
        <v>3000</v>
      </c>
      <c r="N200" s="9"/>
    </row>
    <row r="201" spans="1:14" ht="12.75" customHeight="1">
      <c r="A201" s="2"/>
      <c r="B201" s="14"/>
      <c r="C201" s="41"/>
      <c r="D201" s="41" t="s">
        <v>450</v>
      </c>
      <c r="E201" s="32"/>
      <c r="F201" s="95" t="s">
        <v>233</v>
      </c>
      <c r="G201" s="42"/>
      <c r="H201" s="60">
        <v>65131.05</v>
      </c>
      <c r="I201" s="32"/>
      <c r="J201" s="60">
        <v>12000</v>
      </c>
      <c r="L201" s="60">
        <v>24000</v>
      </c>
      <c r="N201" s="9"/>
    </row>
    <row r="202" spans="1:14" ht="12.75" customHeight="1">
      <c r="A202" s="2"/>
      <c r="B202" s="14"/>
      <c r="C202" s="41"/>
      <c r="D202" s="101" t="s">
        <v>451</v>
      </c>
      <c r="E202" s="32"/>
      <c r="F202" s="95" t="s">
        <v>234</v>
      </c>
      <c r="G202" s="42"/>
      <c r="H202" s="60">
        <v>30657</v>
      </c>
      <c r="I202" s="32"/>
      <c r="J202" s="60">
        <v>15000</v>
      </c>
      <c r="L202" s="60">
        <v>15000</v>
      </c>
      <c r="N202" s="9"/>
    </row>
    <row r="203" spans="1:14" ht="12.75" customHeight="1">
      <c r="A203" s="2"/>
      <c r="B203" s="14"/>
      <c r="C203" s="41"/>
      <c r="D203" s="41" t="s">
        <v>452</v>
      </c>
      <c r="E203" s="32"/>
      <c r="F203" s="95" t="s">
        <v>235</v>
      </c>
      <c r="G203" s="42"/>
      <c r="H203" s="60">
        <v>7280</v>
      </c>
      <c r="I203" s="32"/>
      <c r="J203" s="60">
        <v>6000</v>
      </c>
      <c r="L203" s="60">
        <v>6000</v>
      </c>
      <c r="N203" s="9"/>
    </row>
    <row r="204" spans="1:14" ht="12.75" customHeight="1">
      <c r="A204" s="2"/>
      <c r="B204" s="14"/>
      <c r="C204" s="41"/>
      <c r="D204" s="41" t="s">
        <v>453</v>
      </c>
      <c r="E204" s="32"/>
      <c r="F204" s="95" t="s">
        <v>236</v>
      </c>
      <c r="G204" s="42"/>
      <c r="H204" s="60">
        <v>9194.2</v>
      </c>
      <c r="I204" s="32"/>
      <c r="J204" s="60">
        <v>2000</v>
      </c>
      <c r="L204" s="60">
        <v>2000</v>
      </c>
      <c r="N204" s="9"/>
    </row>
    <row r="205" spans="1:14" ht="12.75" customHeight="1">
      <c r="A205" s="2"/>
      <c r="B205" s="14"/>
      <c r="C205" s="41"/>
      <c r="D205" s="41" t="s">
        <v>454</v>
      </c>
      <c r="E205" s="32"/>
      <c r="F205" s="95" t="s">
        <v>237</v>
      </c>
      <c r="G205" s="42"/>
      <c r="H205" s="60">
        <v>29751.920000000002</v>
      </c>
      <c r="I205" s="32"/>
      <c r="J205" s="60">
        <v>15000</v>
      </c>
      <c r="L205" s="60">
        <v>30000</v>
      </c>
      <c r="N205" s="9"/>
    </row>
    <row r="206" spans="1:14" ht="12.75" customHeight="1">
      <c r="A206" s="2"/>
      <c r="B206" s="14"/>
      <c r="C206" s="13" t="s">
        <v>238</v>
      </c>
      <c r="D206" s="22"/>
      <c r="E206" s="12"/>
      <c r="F206" s="23" t="s">
        <v>239</v>
      </c>
      <c r="G206" s="16"/>
      <c r="H206" s="60">
        <v>11801.5</v>
      </c>
      <c r="I206" s="12"/>
      <c r="J206" s="60">
        <v>37000</v>
      </c>
      <c r="L206" s="60">
        <v>72000</v>
      </c>
      <c r="N206" s="9"/>
    </row>
    <row r="207" spans="1:14" ht="12.75" customHeight="1">
      <c r="A207" s="2"/>
      <c r="B207" s="14"/>
      <c r="C207" s="12" t="s">
        <v>240</v>
      </c>
      <c r="D207" s="12"/>
      <c r="E207" s="12"/>
      <c r="F207" s="23" t="s">
        <v>241</v>
      </c>
      <c r="G207" s="16"/>
      <c r="H207" s="60">
        <v>25519.79</v>
      </c>
      <c r="I207" s="12"/>
      <c r="J207" s="60">
        <v>23000</v>
      </c>
      <c r="L207" s="60">
        <v>23000</v>
      </c>
      <c r="N207" s="9"/>
    </row>
    <row r="208" spans="1:14" ht="12.75" customHeight="1">
      <c r="A208" s="2"/>
      <c r="B208" s="14"/>
      <c r="C208" s="12" t="s">
        <v>242</v>
      </c>
      <c r="D208" s="12"/>
      <c r="E208" s="12"/>
      <c r="F208" s="23" t="s">
        <v>243</v>
      </c>
      <c r="G208" s="16"/>
      <c r="H208" s="60">
        <v>47855.74</v>
      </c>
      <c r="I208" s="12"/>
      <c r="J208" s="60">
        <v>26000</v>
      </c>
      <c r="L208" s="60">
        <v>26000</v>
      </c>
      <c r="N208" s="9"/>
    </row>
    <row r="209" spans="1:26" s="96" customFormat="1" ht="12.75" customHeight="1">
      <c r="A209" s="2"/>
      <c r="B209" s="14"/>
      <c r="C209" s="14" t="s">
        <v>244</v>
      </c>
      <c r="D209" s="12"/>
      <c r="E209" s="14"/>
      <c r="F209" s="23" t="s">
        <v>245</v>
      </c>
      <c r="G209" s="16"/>
      <c r="H209" s="60">
        <v>1336.65</v>
      </c>
      <c r="I209" s="12"/>
      <c r="J209" s="60">
        <v>3000</v>
      </c>
      <c r="K209" s="17"/>
      <c r="L209" s="60">
        <v>2000</v>
      </c>
      <c r="M209" s="64"/>
      <c r="N209" s="9"/>
      <c r="O209" s="36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14" ht="12.75" customHeight="1">
      <c r="A210" s="2"/>
      <c r="B210" s="14" t="s">
        <v>176</v>
      </c>
      <c r="C210" s="12"/>
      <c r="D210" s="12"/>
      <c r="E210" s="12"/>
      <c r="F210" s="23"/>
      <c r="G210" s="16"/>
      <c r="H210" s="60"/>
      <c r="I210" s="12"/>
      <c r="J210" s="60"/>
      <c r="N210" s="9"/>
    </row>
    <row r="211" spans="1:26" s="96" customFormat="1" ht="12.75" customHeight="1">
      <c r="A211" s="2"/>
      <c r="B211" s="14"/>
      <c r="C211" s="22" t="s">
        <v>484</v>
      </c>
      <c r="D211" s="13"/>
      <c r="E211" s="14"/>
      <c r="F211" s="23" t="s">
        <v>475</v>
      </c>
      <c r="G211" s="16"/>
      <c r="H211" s="60">
        <v>2500</v>
      </c>
      <c r="I211" s="12"/>
      <c r="J211" s="60">
        <v>2000</v>
      </c>
      <c r="K211" s="17"/>
      <c r="L211" s="60">
        <v>2000</v>
      </c>
      <c r="M211" s="64"/>
      <c r="N211" s="9"/>
      <c r="O211" s="36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s="96" customFormat="1" ht="12.75" customHeight="1">
      <c r="A212" s="2"/>
      <c r="B212" s="14"/>
      <c r="C212" s="22" t="s">
        <v>476</v>
      </c>
      <c r="D212" s="13"/>
      <c r="E212" s="14"/>
      <c r="F212" s="23" t="s">
        <v>477</v>
      </c>
      <c r="G212" s="16"/>
      <c r="H212" s="60">
        <v>2596.5</v>
      </c>
      <c r="I212" s="12"/>
      <c r="J212" s="60">
        <v>2000</v>
      </c>
      <c r="K212" s="17"/>
      <c r="L212" s="60">
        <v>2000</v>
      </c>
      <c r="M212" s="64"/>
      <c r="N212" s="9"/>
      <c r="O212" s="36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s="96" customFormat="1" ht="12.75" customHeight="1">
      <c r="A213" s="2"/>
      <c r="B213" s="14"/>
      <c r="C213" s="14" t="s">
        <v>246</v>
      </c>
      <c r="D213" s="14"/>
      <c r="E213" s="14"/>
      <c r="F213" s="23" t="s">
        <v>247</v>
      </c>
      <c r="G213" s="16"/>
      <c r="H213" s="60">
        <v>1136.45</v>
      </c>
      <c r="I213" s="12"/>
      <c r="J213" s="60">
        <v>2000</v>
      </c>
      <c r="K213" s="17"/>
      <c r="L213" s="60">
        <v>1000</v>
      </c>
      <c r="M213" s="64"/>
      <c r="N213" s="9"/>
      <c r="O213" s="36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s="96" customFormat="1" ht="12.75" customHeight="1">
      <c r="A214" s="2"/>
      <c r="B214" s="14"/>
      <c r="C214" s="14" t="s">
        <v>248</v>
      </c>
      <c r="D214" s="14"/>
      <c r="E214" s="14"/>
      <c r="F214" s="23" t="s">
        <v>249</v>
      </c>
      <c r="G214" s="16"/>
      <c r="H214" s="60">
        <v>1713.69</v>
      </c>
      <c r="I214" s="12"/>
      <c r="J214" s="60">
        <v>1000</v>
      </c>
      <c r="K214" s="17"/>
      <c r="L214" s="60">
        <v>1000</v>
      </c>
      <c r="M214" s="64"/>
      <c r="N214" s="9"/>
      <c r="O214" s="36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s="96" customFormat="1" ht="12.75" customHeight="1">
      <c r="A215" s="2"/>
      <c r="B215" s="14"/>
      <c r="C215" s="19" t="s">
        <v>250</v>
      </c>
      <c r="D215" s="14"/>
      <c r="E215" s="19"/>
      <c r="F215" s="82" t="s">
        <v>251</v>
      </c>
      <c r="G215" s="20"/>
      <c r="H215" s="60">
        <v>33857.85</v>
      </c>
      <c r="I215" s="12"/>
      <c r="J215" s="60">
        <v>27000</v>
      </c>
      <c r="K215" s="17"/>
      <c r="L215" s="60">
        <v>23000</v>
      </c>
      <c r="M215" s="64"/>
      <c r="N215" s="9"/>
      <c r="O215" s="36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s="96" customFormat="1" ht="12.75" customHeight="1">
      <c r="A216" s="2"/>
      <c r="B216" s="14"/>
      <c r="C216" s="14" t="s">
        <v>252</v>
      </c>
      <c r="D216" s="32"/>
      <c r="E216" s="14"/>
      <c r="F216" s="23" t="s">
        <v>253</v>
      </c>
      <c r="G216" s="16"/>
      <c r="H216" s="60">
        <v>66285.33</v>
      </c>
      <c r="I216" s="12"/>
      <c r="J216" s="60">
        <v>30000</v>
      </c>
      <c r="K216" s="17"/>
      <c r="L216" s="60">
        <v>30000</v>
      </c>
      <c r="M216" s="64"/>
      <c r="N216" s="9"/>
      <c r="O216" s="36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s="96" customFormat="1" ht="12.75" customHeight="1">
      <c r="A217" s="2"/>
      <c r="B217" s="14"/>
      <c r="C217" s="14" t="s">
        <v>254</v>
      </c>
      <c r="D217" s="14"/>
      <c r="E217" s="14"/>
      <c r="F217" s="23" t="s">
        <v>255</v>
      </c>
      <c r="G217" s="16"/>
      <c r="H217" s="60">
        <v>188370.6</v>
      </c>
      <c r="I217" s="12"/>
      <c r="J217" s="60">
        <v>120000</v>
      </c>
      <c r="K217" s="17"/>
      <c r="L217" s="60">
        <v>120000</v>
      </c>
      <c r="M217" s="64"/>
      <c r="N217" s="9"/>
      <c r="O217" s="36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s="96" customFormat="1" ht="12.75" customHeight="1">
      <c r="A218" s="34"/>
      <c r="B218" s="22"/>
      <c r="C218" s="22" t="s">
        <v>256</v>
      </c>
      <c r="D218" s="14"/>
      <c r="E218" s="22"/>
      <c r="F218" s="23" t="s">
        <v>257</v>
      </c>
      <c r="G218" s="35"/>
      <c r="H218" s="60">
        <v>11592.630000000001</v>
      </c>
      <c r="I218" s="13"/>
      <c r="J218" s="61">
        <v>8000</v>
      </c>
      <c r="K218" s="72"/>
      <c r="L218" s="61">
        <v>12000</v>
      </c>
      <c r="M218" s="64"/>
      <c r="N218" s="37"/>
      <c r="O218" s="36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s="96" customFormat="1" ht="12.75" customHeight="1">
      <c r="A219" s="2"/>
      <c r="B219" s="14"/>
      <c r="C219" s="14"/>
      <c r="D219" s="14" t="s">
        <v>258</v>
      </c>
      <c r="E219" s="14"/>
      <c r="F219" s="23"/>
      <c r="G219" s="14"/>
      <c r="H219" s="59">
        <f>SUM(H152:H218)</f>
        <v>5497906.000000001</v>
      </c>
      <c r="I219" s="59"/>
      <c r="J219" s="59">
        <f>SUM(J152:J218)</f>
        <v>4210000</v>
      </c>
      <c r="K219" s="17"/>
      <c r="L219" s="59">
        <f>SUM(L152:L218)</f>
        <v>4284000</v>
      </c>
      <c r="M219" s="77"/>
      <c r="N219" s="1"/>
      <c r="O219" s="36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s="96" customFormat="1" ht="12.75" customHeight="1">
      <c r="A220" s="2" t="s">
        <v>259</v>
      </c>
      <c r="B220" s="14"/>
      <c r="C220" s="14"/>
      <c r="D220" s="1"/>
      <c r="E220" s="14"/>
      <c r="F220" s="8"/>
      <c r="G220" s="14"/>
      <c r="H220" s="71">
        <f>+H219+H148+H146+H119+H110</f>
        <v>12305198.4</v>
      </c>
      <c r="I220" s="8"/>
      <c r="J220" s="71">
        <f>+J219+J148+J146+J119+J110</f>
        <v>12276000</v>
      </c>
      <c r="K220" s="17"/>
      <c r="L220" s="71">
        <f>+L219+L148+L146+L119+L110</f>
        <v>11472000</v>
      </c>
      <c r="M220" s="80"/>
      <c r="N220" s="1"/>
      <c r="O220" s="36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s="96" customFormat="1" ht="9" customHeight="1">
      <c r="A221" s="2"/>
      <c r="B221" s="14"/>
      <c r="C221" s="14"/>
      <c r="D221" s="14"/>
      <c r="E221" s="14"/>
      <c r="F221" s="23"/>
      <c r="G221" s="14"/>
      <c r="H221" s="8"/>
      <c r="I221" s="8"/>
      <c r="J221" s="8"/>
      <c r="K221" s="17"/>
      <c r="L221" s="8"/>
      <c r="M221" s="81"/>
      <c r="N221" s="1"/>
      <c r="O221" s="36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s="96" customFormat="1" ht="12.75" customHeight="1">
      <c r="A222" s="2" t="s">
        <v>260</v>
      </c>
      <c r="B222" s="14"/>
      <c r="C222" s="14"/>
      <c r="D222" s="14"/>
      <c r="E222" s="14"/>
      <c r="F222" s="23"/>
      <c r="G222" s="14"/>
      <c r="H222" s="12"/>
      <c r="I222" s="12"/>
      <c r="J222" s="60"/>
      <c r="K222" s="17"/>
      <c r="L222" s="60"/>
      <c r="M222" s="64"/>
      <c r="N222" s="1"/>
      <c r="O222" s="36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s="96" customFormat="1" ht="12.75" customHeight="1">
      <c r="A223" s="2"/>
      <c r="B223" s="12" t="s">
        <v>261</v>
      </c>
      <c r="C223" s="12"/>
      <c r="D223" s="22"/>
      <c r="E223" s="12"/>
      <c r="F223" s="23" t="s">
        <v>262</v>
      </c>
      <c r="G223" s="16"/>
      <c r="H223" s="60">
        <v>233994.39</v>
      </c>
      <c r="I223" s="12"/>
      <c r="J223" s="61">
        <v>80000</v>
      </c>
      <c r="K223" s="17"/>
      <c r="L223" s="61">
        <v>50000</v>
      </c>
      <c r="M223" s="64"/>
      <c r="N223" s="9"/>
      <c r="O223" s="36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s="96" customFormat="1" ht="12.75" customHeight="1">
      <c r="A224" s="2"/>
      <c r="B224" s="12" t="s">
        <v>263</v>
      </c>
      <c r="C224" s="12"/>
      <c r="D224" s="12"/>
      <c r="E224" s="12"/>
      <c r="F224" s="23" t="s">
        <v>264</v>
      </c>
      <c r="G224" s="16"/>
      <c r="H224" s="60">
        <v>1864004.82</v>
      </c>
      <c r="I224" s="12"/>
      <c r="J224" s="60">
        <v>479000</v>
      </c>
      <c r="K224" s="17"/>
      <c r="L224" s="60">
        <v>300000</v>
      </c>
      <c r="M224" s="100"/>
      <c r="N224" s="38"/>
      <c r="O224" s="36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s="36" customFormat="1" ht="12.75" customHeight="1">
      <c r="A225" s="2"/>
      <c r="B225" s="12" t="s">
        <v>265</v>
      </c>
      <c r="C225" s="12"/>
      <c r="D225" s="12"/>
      <c r="E225" s="12"/>
      <c r="F225" s="23" t="s">
        <v>266</v>
      </c>
      <c r="G225" s="16"/>
      <c r="H225" s="60">
        <v>2118.44</v>
      </c>
      <c r="I225" s="12"/>
      <c r="J225" s="60">
        <v>2000</v>
      </c>
      <c r="K225" s="17"/>
      <c r="L225" s="60">
        <v>2000</v>
      </c>
      <c r="M225" s="64"/>
      <c r="N225" s="9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s="36" customFormat="1" ht="12.75" customHeight="1">
      <c r="A226" s="2"/>
      <c r="B226" s="14" t="s">
        <v>267</v>
      </c>
      <c r="C226" s="14"/>
      <c r="D226" s="12"/>
      <c r="E226" s="14"/>
      <c r="F226" s="23" t="s">
        <v>524</v>
      </c>
      <c r="G226" s="16"/>
      <c r="H226" s="61">
        <v>74600</v>
      </c>
      <c r="I226" s="12"/>
      <c r="J226" s="61">
        <v>256000</v>
      </c>
      <c r="K226" s="17"/>
      <c r="L226" s="61">
        <v>256000</v>
      </c>
      <c r="M226" s="64"/>
      <c r="N226" s="38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s="36" customFormat="1" ht="12.75" customHeight="1">
      <c r="A227" s="2"/>
      <c r="B227" s="14" t="s">
        <v>268</v>
      </c>
      <c r="C227" s="14"/>
      <c r="D227" s="14"/>
      <c r="E227" s="14"/>
      <c r="F227" s="23" t="s">
        <v>269</v>
      </c>
      <c r="G227" s="16"/>
      <c r="H227" s="60">
        <v>712108.04</v>
      </c>
      <c r="I227" s="12"/>
      <c r="J227" s="60">
        <v>750000</v>
      </c>
      <c r="K227" s="17"/>
      <c r="L227" s="60">
        <v>750000</v>
      </c>
      <c r="M227" s="64"/>
      <c r="N227" s="9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s="36" customFormat="1" ht="12.75" customHeight="1">
      <c r="A228" s="2"/>
      <c r="B228" s="14" t="s">
        <v>270</v>
      </c>
      <c r="C228" s="14"/>
      <c r="D228" s="14"/>
      <c r="E228" s="14"/>
      <c r="F228" s="23" t="s">
        <v>271</v>
      </c>
      <c r="G228" s="16"/>
      <c r="H228" s="60">
        <v>4780</v>
      </c>
      <c r="I228" s="12"/>
      <c r="J228" s="60">
        <v>5000</v>
      </c>
      <c r="K228" s="17"/>
      <c r="L228" s="60">
        <v>5000</v>
      </c>
      <c r="M228" s="64"/>
      <c r="N228" s="9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s="36" customFormat="1" ht="12.75" customHeight="1">
      <c r="A229" s="2"/>
      <c r="B229" s="22" t="s">
        <v>272</v>
      </c>
      <c r="C229" s="22"/>
      <c r="D229" s="14"/>
      <c r="E229" s="22"/>
      <c r="F229" s="23" t="s">
        <v>273</v>
      </c>
      <c r="G229" s="35"/>
      <c r="H229" s="60">
        <v>30780</v>
      </c>
      <c r="I229" s="13"/>
      <c r="J229" s="60">
        <v>31000</v>
      </c>
      <c r="K229" s="17"/>
      <c r="L229" s="60">
        <v>31000</v>
      </c>
      <c r="M229" s="64"/>
      <c r="N229" s="9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s="36" customFormat="1" ht="12.75" customHeight="1">
      <c r="A230" s="14"/>
      <c r="B230" s="12" t="s">
        <v>274</v>
      </c>
      <c r="C230" s="14"/>
      <c r="D230" s="22"/>
      <c r="E230" s="14"/>
      <c r="F230" s="23" t="s">
        <v>275</v>
      </c>
      <c r="G230" s="16"/>
      <c r="H230" s="60">
        <v>327076.86</v>
      </c>
      <c r="I230" s="12"/>
      <c r="J230" s="61">
        <v>119700</v>
      </c>
      <c r="K230" s="17"/>
      <c r="L230" s="61">
        <v>119400</v>
      </c>
      <c r="M230" s="100"/>
      <c r="N230" s="6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s="36" customFormat="1" ht="12.75" customHeight="1">
      <c r="A231" s="2"/>
      <c r="B231" s="14" t="s">
        <v>276</v>
      </c>
      <c r="C231" s="14"/>
      <c r="D231" s="14"/>
      <c r="E231" s="14"/>
      <c r="F231" s="23" t="s">
        <v>277</v>
      </c>
      <c r="G231" s="16"/>
      <c r="H231" s="60">
        <v>84319.92</v>
      </c>
      <c r="I231" s="12"/>
      <c r="J231" s="61">
        <v>74000</v>
      </c>
      <c r="K231" s="17"/>
      <c r="L231" s="61">
        <v>74000</v>
      </c>
      <c r="M231" s="64"/>
      <c r="N231" s="9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s="36" customFormat="1" ht="12.75" customHeight="1">
      <c r="A232" s="2"/>
      <c r="B232" s="12" t="s">
        <v>278</v>
      </c>
      <c r="C232" s="12"/>
      <c r="D232" s="14"/>
      <c r="E232" s="12"/>
      <c r="F232" s="23" t="s">
        <v>279</v>
      </c>
      <c r="G232" s="16"/>
      <c r="H232" s="60">
        <v>230285.69</v>
      </c>
      <c r="I232" s="12"/>
      <c r="J232" s="60">
        <v>283000</v>
      </c>
      <c r="K232" s="17"/>
      <c r="L232" s="60">
        <v>283000</v>
      </c>
      <c r="M232" s="64"/>
      <c r="N232" s="9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s="36" customFormat="1" ht="12.75" customHeight="1">
      <c r="A233" s="2"/>
      <c r="B233" s="14" t="s">
        <v>280</v>
      </c>
      <c r="C233" s="14"/>
      <c r="D233" s="12"/>
      <c r="E233" s="14"/>
      <c r="F233" s="23" t="s">
        <v>281</v>
      </c>
      <c r="G233" s="16"/>
      <c r="H233" s="60">
        <v>7691.71</v>
      </c>
      <c r="I233" s="12"/>
      <c r="J233" s="60">
        <v>10000</v>
      </c>
      <c r="K233" s="17"/>
      <c r="L233" s="60">
        <v>40000</v>
      </c>
      <c r="M233" s="64"/>
      <c r="N233" s="9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s="36" customFormat="1" ht="12.75" customHeight="1">
      <c r="A234" s="14"/>
      <c r="B234" s="14" t="s">
        <v>282</v>
      </c>
      <c r="C234" s="14"/>
      <c r="D234" s="14"/>
      <c r="E234" s="14"/>
      <c r="F234" s="23" t="s">
        <v>283</v>
      </c>
      <c r="G234" s="16"/>
      <c r="H234" s="60">
        <v>186055.33000000002</v>
      </c>
      <c r="I234" s="12"/>
      <c r="J234" s="60">
        <v>173000</v>
      </c>
      <c r="K234" s="17"/>
      <c r="L234" s="60">
        <v>141000</v>
      </c>
      <c r="M234" s="64"/>
      <c r="N234" s="9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s="36" customFormat="1" ht="12.75" customHeight="1">
      <c r="A235" s="14"/>
      <c r="B235" s="14" t="s">
        <v>481</v>
      </c>
      <c r="C235" s="1"/>
      <c r="D235" s="14"/>
      <c r="E235" s="14"/>
      <c r="F235" s="23" t="s">
        <v>350</v>
      </c>
      <c r="G235" s="16"/>
      <c r="H235" s="60">
        <v>144581.59</v>
      </c>
      <c r="I235" s="12"/>
      <c r="J235" s="60">
        <v>165000</v>
      </c>
      <c r="K235" s="17"/>
      <c r="L235" s="60">
        <v>155000</v>
      </c>
      <c r="M235" s="64"/>
      <c r="N235" s="9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s="36" customFormat="1" ht="12.75" customHeight="1">
      <c r="A236" s="14"/>
      <c r="B236" s="22" t="s">
        <v>495</v>
      </c>
      <c r="D236" s="22"/>
      <c r="E236" s="14"/>
      <c r="F236" s="23" t="s">
        <v>480</v>
      </c>
      <c r="G236" s="16"/>
      <c r="H236" s="60">
        <v>14223.37</v>
      </c>
      <c r="I236" s="12"/>
      <c r="J236" s="60">
        <v>7000</v>
      </c>
      <c r="K236" s="17"/>
      <c r="L236" s="60">
        <v>17000</v>
      </c>
      <c r="M236" s="64"/>
      <c r="N236" s="9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s="36" customFormat="1" ht="12.75" customHeight="1">
      <c r="A237" s="14"/>
      <c r="B237" s="14" t="s">
        <v>349</v>
      </c>
      <c r="C237" s="1"/>
      <c r="D237" s="14"/>
      <c r="E237" s="14"/>
      <c r="F237" s="23" t="s">
        <v>560</v>
      </c>
      <c r="G237" s="16"/>
      <c r="H237" s="60">
        <v>140154.18</v>
      </c>
      <c r="I237" s="12"/>
      <c r="J237" s="60">
        <v>352000</v>
      </c>
      <c r="K237" s="17"/>
      <c r="L237" s="60">
        <v>582000</v>
      </c>
      <c r="M237" s="64"/>
      <c r="N237" s="9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s="36" customFormat="1" ht="12.75" customHeight="1">
      <c r="A238" s="14"/>
      <c r="B238" s="14" t="s">
        <v>558</v>
      </c>
      <c r="C238" s="1"/>
      <c r="D238" s="14"/>
      <c r="E238" s="14"/>
      <c r="F238" s="23" t="s">
        <v>561</v>
      </c>
      <c r="G238" s="16"/>
      <c r="H238" s="60">
        <v>60852</v>
      </c>
      <c r="I238" s="12"/>
      <c r="J238" s="60">
        <v>0</v>
      </c>
      <c r="K238" s="17"/>
      <c r="L238" s="60">
        <v>64000</v>
      </c>
      <c r="M238" s="64"/>
      <c r="N238" s="9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s="36" customFormat="1" ht="12.75" customHeight="1">
      <c r="A239" s="14"/>
      <c r="B239" s="14" t="s">
        <v>284</v>
      </c>
      <c r="C239" s="14"/>
      <c r="D239" s="14"/>
      <c r="E239" s="14"/>
      <c r="F239" s="23" t="s">
        <v>285</v>
      </c>
      <c r="G239" s="16"/>
      <c r="H239" s="60">
        <v>475597.43</v>
      </c>
      <c r="I239" s="12"/>
      <c r="J239" s="60">
        <v>300000</v>
      </c>
      <c r="K239" s="17"/>
      <c r="L239" s="60">
        <v>300000</v>
      </c>
      <c r="M239" s="64"/>
      <c r="N239" s="38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s="36" customFormat="1" ht="12.75" customHeight="1">
      <c r="A240" s="14"/>
      <c r="B240" s="14" t="s">
        <v>551</v>
      </c>
      <c r="C240" s="14"/>
      <c r="D240" s="14"/>
      <c r="E240" s="14"/>
      <c r="F240" s="23" t="s">
        <v>550</v>
      </c>
      <c r="G240" s="16"/>
      <c r="H240" s="60">
        <v>0</v>
      </c>
      <c r="I240" s="12"/>
      <c r="J240" s="60">
        <v>0</v>
      </c>
      <c r="K240" s="17"/>
      <c r="L240" s="60">
        <v>6000</v>
      </c>
      <c r="M240" s="64"/>
      <c r="N240" s="38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s="36" customFormat="1" ht="12.75" customHeight="1">
      <c r="A241" s="2"/>
      <c r="B241" s="14" t="s">
        <v>286</v>
      </c>
      <c r="C241" s="14"/>
      <c r="D241" s="12"/>
      <c r="E241" s="14"/>
      <c r="F241" s="23" t="s">
        <v>462</v>
      </c>
      <c r="G241" s="16"/>
      <c r="H241" s="60">
        <v>8499</v>
      </c>
      <c r="I241" s="12"/>
      <c r="J241" s="60">
        <v>15000</v>
      </c>
      <c r="K241" s="17"/>
      <c r="L241" s="60">
        <v>18000</v>
      </c>
      <c r="M241" s="64"/>
      <c r="N241" s="38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s="36" customFormat="1" ht="12.75" customHeight="1">
      <c r="A242" s="34"/>
      <c r="B242" s="13" t="s">
        <v>488</v>
      </c>
      <c r="C242" s="13"/>
      <c r="D242" s="22"/>
      <c r="E242" s="13"/>
      <c r="F242" s="23" t="s">
        <v>564</v>
      </c>
      <c r="G242" s="35"/>
      <c r="H242" s="60">
        <v>275449</v>
      </c>
      <c r="I242" s="13"/>
      <c r="J242" s="13">
        <v>280000</v>
      </c>
      <c r="K242" s="72"/>
      <c r="L242" s="13">
        <v>560000</v>
      </c>
      <c r="M242" s="37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s="36" customFormat="1" ht="12.75" customHeight="1">
      <c r="A243" s="2"/>
      <c r="B243" s="14" t="s">
        <v>463</v>
      </c>
      <c r="C243" s="14"/>
      <c r="D243" s="12"/>
      <c r="E243" s="14"/>
      <c r="F243" s="23" t="s">
        <v>462</v>
      </c>
      <c r="G243" s="16"/>
      <c r="H243" s="60">
        <v>975</v>
      </c>
      <c r="I243" s="12"/>
      <c r="J243" s="60">
        <v>1000</v>
      </c>
      <c r="K243" s="17"/>
      <c r="L243" s="60">
        <v>1000</v>
      </c>
      <c r="M243" s="64"/>
      <c r="N243" s="38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s="36" customFormat="1" ht="12.75" customHeight="1">
      <c r="A244" s="1"/>
      <c r="B244" s="1" t="s">
        <v>483</v>
      </c>
      <c r="C244" s="1"/>
      <c r="D244" s="14"/>
      <c r="E244" s="1"/>
      <c r="F244" s="92" t="s">
        <v>287</v>
      </c>
      <c r="G244" s="1"/>
      <c r="H244" s="60">
        <v>0</v>
      </c>
      <c r="I244" s="17"/>
      <c r="J244" s="60">
        <v>12000</v>
      </c>
      <c r="K244" s="17"/>
      <c r="L244" s="60">
        <v>1000</v>
      </c>
      <c r="M244" s="64"/>
      <c r="N244" s="40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s="36" customFormat="1" ht="12.75" customHeight="1">
      <c r="A245" s="1"/>
      <c r="B245" s="1" t="s">
        <v>288</v>
      </c>
      <c r="C245" s="1"/>
      <c r="D245" s="1"/>
      <c r="E245" s="1"/>
      <c r="F245" s="23" t="s">
        <v>289</v>
      </c>
      <c r="G245" s="1"/>
      <c r="H245" s="60">
        <v>21234</v>
      </c>
      <c r="I245" s="17"/>
      <c r="J245" s="62">
        <v>8000</v>
      </c>
      <c r="K245" s="17"/>
      <c r="L245" s="62">
        <v>9000</v>
      </c>
      <c r="M245" s="64"/>
      <c r="N245" s="38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s="36" customFormat="1" ht="12.75" customHeight="1">
      <c r="A246" s="2"/>
      <c r="B246" s="14" t="s">
        <v>290</v>
      </c>
      <c r="C246" s="14"/>
      <c r="D246" s="1"/>
      <c r="E246" s="14"/>
      <c r="F246" s="23" t="s">
        <v>291</v>
      </c>
      <c r="G246" s="16"/>
      <c r="H246" s="60">
        <v>1545</v>
      </c>
      <c r="I246" s="12"/>
      <c r="J246" s="60">
        <v>2000</v>
      </c>
      <c r="K246" s="17"/>
      <c r="L246" s="60">
        <v>2000</v>
      </c>
      <c r="M246" s="64"/>
      <c r="N246" s="9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s="36" customFormat="1" ht="12.75" customHeight="1">
      <c r="A247" s="2"/>
      <c r="B247" s="14" t="s">
        <v>292</v>
      </c>
      <c r="C247" s="14"/>
      <c r="D247" s="14"/>
      <c r="E247" s="14"/>
      <c r="F247" s="23" t="s">
        <v>293</v>
      </c>
      <c r="G247" s="16"/>
      <c r="H247" s="60">
        <v>884841.34</v>
      </c>
      <c r="I247" s="12"/>
      <c r="J247" s="60">
        <v>859000</v>
      </c>
      <c r="K247" s="17"/>
      <c r="L247" s="60">
        <v>901000</v>
      </c>
      <c r="M247" s="64"/>
      <c r="N247" s="9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s="36" customFormat="1" ht="12.75" customHeight="1">
      <c r="A248" s="2"/>
      <c r="B248" s="14" t="s">
        <v>465</v>
      </c>
      <c r="C248" s="14"/>
      <c r="D248" s="14"/>
      <c r="E248" s="14"/>
      <c r="F248" s="23" t="s">
        <v>464</v>
      </c>
      <c r="G248" s="16"/>
      <c r="H248" s="60">
        <v>401940.01</v>
      </c>
      <c r="I248" s="12"/>
      <c r="J248" s="60">
        <v>408000</v>
      </c>
      <c r="K248" s="17"/>
      <c r="L248" s="60">
        <v>433000</v>
      </c>
      <c r="M248" s="64"/>
      <c r="N248" s="9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s="36" customFormat="1" ht="12.75" customHeight="1">
      <c r="A249" s="2"/>
      <c r="B249" s="22" t="s">
        <v>485</v>
      </c>
      <c r="C249" s="22"/>
      <c r="D249" s="22"/>
      <c r="E249" s="14"/>
      <c r="F249" s="23" t="s">
        <v>494</v>
      </c>
      <c r="G249" s="16"/>
      <c r="H249" s="60">
        <v>0</v>
      </c>
      <c r="I249" s="12"/>
      <c r="J249" s="60">
        <v>5000</v>
      </c>
      <c r="K249" s="17"/>
      <c r="L249" s="60">
        <v>0</v>
      </c>
      <c r="M249" s="64"/>
      <c r="N249" s="9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s="36" customFormat="1" ht="12.75" customHeight="1">
      <c r="A250" s="2"/>
      <c r="B250" s="22" t="s">
        <v>487</v>
      </c>
      <c r="D250" s="22"/>
      <c r="E250" s="14"/>
      <c r="F250" s="23" t="s">
        <v>470</v>
      </c>
      <c r="G250" s="16"/>
      <c r="H250" s="60">
        <v>11690</v>
      </c>
      <c r="I250" s="12"/>
      <c r="J250" s="60">
        <v>7000</v>
      </c>
      <c r="K250" s="17"/>
      <c r="L250" s="60">
        <v>7000</v>
      </c>
      <c r="M250" s="64"/>
      <c r="N250" s="38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s="36" customFormat="1" ht="12.75" customHeight="1">
      <c r="A251" s="2"/>
      <c r="B251" s="22" t="s">
        <v>518</v>
      </c>
      <c r="D251" s="22"/>
      <c r="E251" s="14"/>
      <c r="F251" s="23" t="s">
        <v>555</v>
      </c>
      <c r="G251" s="16"/>
      <c r="H251" s="60">
        <v>0</v>
      </c>
      <c r="I251" s="12"/>
      <c r="J251" s="60">
        <v>0</v>
      </c>
      <c r="K251" s="17"/>
      <c r="L251" s="60">
        <v>23000</v>
      </c>
      <c r="M251" s="64"/>
      <c r="N251" s="38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s="36" customFormat="1" ht="12.75" customHeight="1">
      <c r="A252" s="14"/>
      <c r="B252" s="14" t="s">
        <v>295</v>
      </c>
      <c r="C252" s="14"/>
      <c r="D252" s="14"/>
      <c r="E252" s="14"/>
      <c r="F252" s="23" t="s">
        <v>296</v>
      </c>
      <c r="G252" s="16"/>
      <c r="H252" s="60">
        <v>834</v>
      </c>
      <c r="I252" s="12"/>
      <c r="J252" s="60">
        <v>1000</v>
      </c>
      <c r="K252" s="17"/>
      <c r="L252" s="60">
        <v>2000</v>
      </c>
      <c r="M252" s="64"/>
      <c r="N252" s="38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s="36" customFormat="1" ht="12.75" customHeight="1">
      <c r="A253" s="14"/>
      <c r="B253" s="14" t="s">
        <v>294</v>
      </c>
      <c r="C253" s="14"/>
      <c r="D253" s="14"/>
      <c r="E253" s="14"/>
      <c r="F253" s="23" t="s">
        <v>456</v>
      </c>
      <c r="G253" s="16"/>
      <c r="H253" s="60">
        <v>0</v>
      </c>
      <c r="I253" s="12"/>
      <c r="J253" s="60">
        <v>4000</v>
      </c>
      <c r="K253" s="17"/>
      <c r="L253" s="60">
        <v>2000</v>
      </c>
      <c r="M253" s="64"/>
      <c r="N253" s="38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s="36" customFormat="1" ht="12.75" customHeight="1">
      <c r="A254" s="2"/>
      <c r="B254" s="12" t="s">
        <v>297</v>
      </c>
      <c r="C254" s="14"/>
      <c r="D254" s="14"/>
      <c r="E254" s="12"/>
      <c r="F254" s="23" t="s">
        <v>298</v>
      </c>
      <c r="G254" s="16"/>
      <c r="H254" s="60">
        <v>12600.75</v>
      </c>
      <c r="I254" s="12"/>
      <c r="J254" s="60">
        <v>13000</v>
      </c>
      <c r="K254" s="17"/>
      <c r="L254" s="60">
        <v>13000</v>
      </c>
      <c r="M254" s="64"/>
      <c r="N254" s="9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s="36" customFormat="1" ht="12.75" customHeight="1">
      <c r="A255" s="2"/>
      <c r="B255" s="12" t="s">
        <v>299</v>
      </c>
      <c r="C255" s="14"/>
      <c r="D255" s="12"/>
      <c r="E255" s="12"/>
      <c r="F255" s="23" t="s">
        <v>300</v>
      </c>
      <c r="G255" s="16"/>
      <c r="H255" s="60">
        <v>4789.5</v>
      </c>
      <c r="I255" s="12"/>
      <c r="J255" s="60">
        <v>4000</v>
      </c>
      <c r="K255" s="17"/>
      <c r="L255" s="60">
        <v>4000</v>
      </c>
      <c r="M255" s="64"/>
      <c r="N255" s="38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14" ht="12.75" customHeight="1">
      <c r="A256" s="14"/>
      <c r="B256" s="12" t="s">
        <v>301</v>
      </c>
      <c r="C256" s="14"/>
      <c r="D256" s="12"/>
      <c r="E256" s="12"/>
      <c r="F256" s="23" t="s">
        <v>302</v>
      </c>
      <c r="G256" s="16"/>
      <c r="H256" s="60">
        <v>3525.85</v>
      </c>
      <c r="I256" s="12"/>
      <c r="J256" s="60">
        <v>3000</v>
      </c>
      <c r="L256" s="60">
        <v>3000</v>
      </c>
      <c r="N256" s="9"/>
    </row>
    <row r="257" spans="1:14" ht="12.75" customHeight="1">
      <c r="A257" s="14"/>
      <c r="B257" s="13" t="s">
        <v>479</v>
      </c>
      <c r="C257" s="22"/>
      <c r="D257" s="13"/>
      <c r="E257" s="12"/>
      <c r="F257" s="23" t="s">
        <v>478</v>
      </c>
      <c r="G257" s="16"/>
      <c r="H257" s="60">
        <v>658</v>
      </c>
      <c r="I257" s="12"/>
      <c r="J257" s="60">
        <v>1000</v>
      </c>
      <c r="L257" s="60">
        <v>1000</v>
      </c>
      <c r="N257" s="9"/>
    </row>
    <row r="258" spans="1:14" s="36" customFormat="1" ht="12.75" customHeight="1">
      <c r="A258" s="22"/>
      <c r="B258" s="13" t="s">
        <v>539</v>
      </c>
      <c r="C258" s="22"/>
      <c r="D258" s="13"/>
      <c r="E258" s="13"/>
      <c r="F258" s="23" t="s">
        <v>538</v>
      </c>
      <c r="G258" s="35"/>
      <c r="H258" s="61">
        <v>8556</v>
      </c>
      <c r="I258" s="13"/>
      <c r="J258" s="61">
        <v>0</v>
      </c>
      <c r="K258" s="72"/>
      <c r="L258" s="61">
        <v>18000</v>
      </c>
      <c r="M258" s="99"/>
      <c r="N258" s="37"/>
    </row>
    <row r="259" spans="1:15" s="40" customFormat="1" ht="12.75" customHeight="1">
      <c r="A259" s="2"/>
      <c r="B259" s="12" t="s">
        <v>303</v>
      </c>
      <c r="C259" s="14"/>
      <c r="D259" s="12"/>
      <c r="E259" s="12"/>
      <c r="F259" s="82" t="s">
        <v>304</v>
      </c>
      <c r="G259" s="16"/>
      <c r="H259" s="60">
        <v>4172.08</v>
      </c>
      <c r="I259" s="12"/>
      <c r="J259" s="60">
        <v>1000</v>
      </c>
      <c r="K259" s="17"/>
      <c r="L259" s="60">
        <v>2000</v>
      </c>
      <c r="M259" s="64"/>
      <c r="N259" s="38"/>
      <c r="O259" s="97"/>
    </row>
    <row r="260" spans="1:14" ht="12.75" customHeight="1">
      <c r="A260" s="2"/>
      <c r="B260" s="19" t="s">
        <v>305</v>
      </c>
      <c r="C260" s="19"/>
      <c r="D260" s="12"/>
      <c r="E260" s="19"/>
      <c r="F260" s="82" t="s">
        <v>306</v>
      </c>
      <c r="G260" s="20"/>
      <c r="H260" s="60">
        <v>5046.33</v>
      </c>
      <c r="I260" s="12"/>
      <c r="J260" s="60">
        <v>10000</v>
      </c>
      <c r="L260" s="60">
        <v>10000</v>
      </c>
      <c r="N260" s="9"/>
    </row>
    <row r="261" spans="1:15" s="40" customFormat="1" ht="12.75" customHeight="1">
      <c r="A261" s="2"/>
      <c r="B261" s="19" t="s">
        <v>307</v>
      </c>
      <c r="C261" s="19"/>
      <c r="D261" s="19"/>
      <c r="E261" s="19"/>
      <c r="F261" s="82" t="s">
        <v>308</v>
      </c>
      <c r="G261" s="20"/>
      <c r="H261" s="60">
        <v>11131.98</v>
      </c>
      <c r="I261" s="12"/>
      <c r="J261" s="60">
        <v>12000</v>
      </c>
      <c r="K261" s="17"/>
      <c r="L261" s="60">
        <v>20000</v>
      </c>
      <c r="M261" s="64"/>
      <c r="N261" s="38"/>
      <c r="O261" s="97"/>
    </row>
    <row r="262" spans="1:14" ht="12.75" customHeight="1">
      <c r="A262" s="2"/>
      <c r="B262" s="19" t="s">
        <v>309</v>
      </c>
      <c r="C262" s="19"/>
      <c r="D262" s="19"/>
      <c r="E262" s="19"/>
      <c r="F262" s="82" t="s">
        <v>310</v>
      </c>
      <c r="G262" s="20"/>
      <c r="H262" s="60">
        <v>501.37</v>
      </c>
      <c r="I262" s="12"/>
      <c r="J262" s="60">
        <v>1000</v>
      </c>
      <c r="L262" s="60">
        <v>0</v>
      </c>
      <c r="N262" s="9"/>
    </row>
    <row r="263" spans="1:14" ht="12.75" customHeight="1">
      <c r="A263" s="2" t="s">
        <v>355</v>
      </c>
      <c r="B263" s="19"/>
      <c r="C263" s="19"/>
      <c r="D263" s="12"/>
      <c r="E263" s="19"/>
      <c r="F263" s="82"/>
      <c r="G263" s="20"/>
      <c r="H263" s="60"/>
      <c r="I263" s="12"/>
      <c r="J263" s="60"/>
      <c r="N263" s="9"/>
    </row>
    <row r="264" spans="1:14" ht="12.75" customHeight="1">
      <c r="A264" s="2"/>
      <c r="B264" s="110" t="s">
        <v>519</v>
      </c>
      <c r="C264" s="110"/>
      <c r="D264" s="110"/>
      <c r="E264" s="19"/>
      <c r="F264" s="82" t="s">
        <v>542</v>
      </c>
      <c r="G264" s="20"/>
      <c r="H264" s="60">
        <v>6545</v>
      </c>
      <c r="I264" s="12"/>
      <c r="J264" s="60">
        <v>0</v>
      </c>
      <c r="L264" s="60">
        <v>100000</v>
      </c>
      <c r="N264" s="9"/>
    </row>
    <row r="265" spans="1:14" ht="12.75" customHeight="1">
      <c r="A265" s="14"/>
      <c r="B265" s="19" t="s">
        <v>566</v>
      </c>
      <c r="C265" s="19"/>
      <c r="D265" s="19"/>
      <c r="E265" s="19"/>
      <c r="F265" s="82" t="s">
        <v>545</v>
      </c>
      <c r="G265" s="20"/>
      <c r="H265" s="60">
        <v>1752</v>
      </c>
      <c r="I265" s="12"/>
      <c r="J265" s="60">
        <v>1000</v>
      </c>
      <c r="L265" s="60">
        <v>2000</v>
      </c>
      <c r="N265" s="9"/>
    </row>
    <row r="266" spans="1:14" ht="12.75" customHeight="1">
      <c r="A266" s="14"/>
      <c r="B266" s="110" t="s">
        <v>544</v>
      </c>
      <c r="C266" s="110"/>
      <c r="D266" s="110"/>
      <c r="E266" s="19"/>
      <c r="F266" s="82" t="s">
        <v>543</v>
      </c>
      <c r="G266" s="20"/>
      <c r="H266" s="60">
        <v>0</v>
      </c>
      <c r="I266" s="12"/>
      <c r="J266" s="60">
        <v>0</v>
      </c>
      <c r="L266" s="60">
        <v>5000</v>
      </c>
      <c r="N266" s="9"/>
    </row>
    <row r="267" spans="1:14" ht="12.75" customHeight="1">
      <c r="A267" s="14"/>
      <c r="B267" s="110" t="s">
        <v>541</v>
      </c>
      <c r="C267" s="110"/>
      <c r="D267" s="110"/>
      <c r="E267" s="19"/>
      <c r="F267" s="23" t="s">
        <v>540</v>
      </c>
      <c r="G267" s="20"/>
      <c r="H267" s="60">
        <v>0</v>
      </c>
      <c r="I267" s="12"/>
      <c r="J267" s="60">
        <v>0</v>
      </c>
      <c r="L267" s="60">
        <v>5000</v>
      </c>
      <c r="N267" s="9"/>
    </row>
    <row r="268" spans="1:14" ht="12.75" customHeight="1">
      <c r="A268" s="2"/>
      <c r="B268" s="14" t="s">
        <v>311</v>
      </c>
      <c r="C268" s="14"/>
      <c r="D268" s="19"/>
      <c r="E268" s="14"/>
      <c r="F268" s="23" t="s">
        <v>312</v>
      </c>
      <c r="G268" s="16"/>
      <c r="H268" s="60">
        <v>890.36</v>
      </c>
      <c r="I268" s="12"/>
      <c r="J268" s="60">
        <v>1000</v>
      </c>
      <c r="L268" s="60">
        <v>1000</v>
      </c>
      <c r="N268" s="9"/>
    </row>
    <row r="269" spans="1:14" ht="12.75" customHeight="1">
      <c r="A269" s="2"/>
      <c r="B269" s="12" t="s">
        <v>313</v>
      </c>
      <c r="C269" s="12"/>
      <c r="D269" s="14"/>
      <c r="E269" s="12"/>
      <c r="F269" s="23" t="s">
        <v>314</v>
      </c>
      <c r="G269" s="16"/>
      <c r="H269" s="60">
        <v>949685.8300000001</v>
      </c>
      <c r="I269" s="12"/>
      <c r="J269" s="60">
        <v>985000</v>
      </c>
      <c r="L269" s="60">
        <v>1000000</v>
      </c>
      <c r="N269" s="9"/>
    </row>
    <row r="270" spans="1:14" ht="12.75" customHeight="1">
      <c r="A270" s="2"/>
      <c r="B270" s="12" t="s">
        <v>315</v>
      </c>
      <c r="C270" s="12"/>
      <c r="D270" s="12"/>
      <c r="E270" s="12"/>
      <c r="F270" s="23" t="s">
        <v>316</v>
      </c>
      <c r="G270" s="16"/>
      <c r="H270" s="60">
        <v>303992.77</v>
      </c>
      <c r="I270" s="12"/>
      <c r="J270" s="60">
        <v>325000</v>
      </c>
      <c r="L270" s="60">
        <v>300000</v>
      </c>
      <c r="N270" s="9"/>
    </row>
    <row r="271" spans="1:14" ht="12.75" customHeight="1">
      <c r="A271" s="2"/>
      <c r="B271" s="12" t="s">
        <v>317</v>
      </c>
      <c r="C271" s="12"/>
      <c r="D271" s="12"/>
      <c r="E271" s="12"/>
      <c r="F271" s="23" t="s">
        <v>318</v>
      </c>
      <c r="G271" s="16"/>
      <c r="H271" s="60">
        <v>107278.51000000001</v>
      </c>
      <c r="I271" s="12"/>
      <c r="J271" s="60">
        <v>108000</v>
      </c>
      <c r="L271" s="60">
        <v>108000</v>
      </c>
      <c r="N271" s="9"/>
    </row>
    <row r="272" spans="1:14" ht="12.75" customHeight="1">
      <c r="A272" s="2"/>
      <c r="B272" s="12" t="s">
        <v>319</v>
      </c>
      <c r="C272" s="12"/>
      <c r="D272" s="12"/>
      <c r="E272" s="12"/>
      <c r="F272" s="23" t="s">
        <v>320</v>
      </c>
      <c r="G272" s="16"/>
      <c r="H272" s="60">
        <v>47741.5</v>
      </c>
      <c r="I272" s="12"/>
      <c r="J272" s="60">
        <v>50000</v>
      </c>
      <c r="L272" s="60">
        <v>50000</v>
      </c>
      <c r="N272" s="9"/>
    </row>
    <row r="273" spans="1:14" ht="12.75" customHeight="1">
      <c r="A273" s="2"/>
      <c r="B273" s="12" t="s">
        <v>321</v>
      </c>
      <c r="C273" s="12"/>
      <c r="D273" s="12"/>
      <c r="E273" s="12"/>
      <c r="F273" s="23" t="s">
        <v>322</v>
      </c>
      <c r="G273" s="16"/>
      <c r="H273" s="60">
        <v>9753.5</v>
      </c>
      <c r="I273" s="12"/>
      <c r="J273" s="60">
        <v>5000</v>
      </c>
      <c r="L273" s="60">
        <v>6000</v>
      </c>
      <c r="N273" s="9"/>
    </row>
    <row r="274" spans="1:15" s="40" customFormat="1" ht="12.75" customHeight="1">
      <c r="A274" s="2"/>
      <c r="B274" s="12" t="s">
        <v>323</v>
      </c>
      <c r="C274" s="12"/>
      <c r="D274" s="12"/>
      <c r="E274" s="12"/>
      <c r="F274" s="23" t="s">
        <v>324</v>
      </c>
      <c r="G274" s="16"/>
      <c r="H274" s="60">
        <v>14318.880000000001</v>
      </c>
      <c r="I274" s="12"/>
      <c r="J274" s="60">
        <v>14000</v>
      </c>
      <c r="K274" s="17"/>
      <c r="L274" s="60">
        <v>14000</v>
      </c>
      <c r="M274" s="64"/>
      <c r="N274" s="38"/>
      <c r="O274" s="36"/>
    </row>
    <row r="275" spans="1:15" s="40" customFormat="1" ht="12.75" customHeight="1">
      <c r="A275" s="2"/>
      <c r="B275" s="13" t="s">
        <v>535</v>
      </c>
      <c r="C275" s="13"/>
      <c r="D275" s="13"/>
      <c r="E275" s="12"/>
      <c r="F275" s="23" t="s">
        <v>534</v>
      </c>
      <c r="G275" s="16"/>
      <c r="H275" s="60">
        <v>0</v>
      </c>
      <c r="I275" s="12"/>
      <c r="J275" s="60">
        <v>0</v>
      </c>
      <c r="K275" s="17"/>
      <c r="L275" s="60">
        <v>12000</v>
      </c>
      <c r="M275" s="64"/>
      <c r="N275" s="38"/>
      <c r="O275" s="36"/>
    </row>
    <row r="276" spans="1:14" ht="12.75" customHeight="1">
      <c r="A276" s="14"/>
      <c r="B276" s="14" t="s">
        <v>325</v>
      </c>
      <c r="C276" s="14"/>
      <c r="D276" s="12"/>
      <c r="E276" s="14"/>
      <c r="F276" s="23" t="s">
        <v>326</v>
      </c>
      <c r="G276" s="16"/>
      <c r="H276" s="60">
        <v>27620.2</v>
      </c>
      <c r="I276" s="12"/>
      <c r="J276" s="60">
        <v>25000</v>
      </c>
      <c r="L276" s="60">
        <v>25000</v>
      </c>
      <c r="N276" s="9"/>
    </row>
    <row r="277" spans="1:15" s="40" customFormat="1" ht="12.75" customHeight="1">
      <c r="A277" s="2"/>
      <c r="B277" s="14" t="s">
        <v>327</v>
      </c>
      <c r="C277" s="14"/>
      <c r="D277" s="14"/>
      <c r="E277" s="14"/>
      <c r="F277" s="23" t="s">
        <v>328</v>
      </c>
      <c r="G277" s="16"/>
      <c r="H277" s="60">
        <v>35879.11</v>
      </c>
      <c r="I277" s="12"/>
      <c r="J277" s="60">
        <v>15000</v>
      </c>
      <c r="K277" s="17"/>
      <c r="L277" s="60">
        <v>20000</v>
      </c>
      <c r="M277" s="64"/>
      <c r="N277" s="38"/>
      <c r="O277" s="36"/>
    </row>
    <row r="278" spans="1:10" ht="12.75" customHeight="1">
      <c r="A278" s="2"/>
      <c r="B278" s="14" t="s">
        <v>329</v>
      </c>
      <c r="C278" s="14"/>
      <c r="D278" s="14"/>
      <c r="E278" s="14"/>
      <c r="F278" s="23"/>
      <c r="G278" s="14"/>
      <c r="H278" s="12"/>
      <c r="I278" s="12"/>
      <c r="J278" s="60"/>
    </row>
    <row r="279" spans="1:14" ht="12.75" customHeight="1">
      <c r="A279" s="2"/>
      <c r="B279" s="14"/>
      <c r="C279" s="14" t="s">
        <v>330</v>
      </c>
      <c r="D279" s="14"/>
      <c r="E279" s="14"/>
      <c r="F279" s="23" t="s">
        <v>331</v>
      </c>
      <c r="G279" s="16"/>
      <c r="H279" s="60">
        <v>56635</v>
      </c>
      <c r="I279" s="12"/>
      <c r="J279" s="60">
        <v>50000</v>
      </c>
      <c r="L279" s="60">
        <v>60000</v>
      </c>
      <c r="N279" s="9"/>
    </row>
    <row r="280" spans="1:14" ht="12.75" customHeight="1">
      <c r="A280" s="2"/>
      <c r="B280" s="14"/>
      <c r="C280" s="14" t="s">
        <v>332</v>
      </c>
      <c r="D280" s="14"/>
      <c r="E280" s="14"/>
      <c r="F280" s="23" t="s">
        <v>333</v>
      </c>
      <c r="G280" s="16"/>
      <c r="H280" s="60">
        <v>16239.79</v>
      </c>
      <c r="I280" s="12"/>
      <c r="J280" s="60">
        <v>13000</v>
      </c>
      <c r="L280" s="60">
        <v>15000</v>
      </c>
      <c r="N280" s="9"/>
    </row>
    <row r="281" spans="1:14" ht="12.75" customHeight="1">
      <c r="A281" s="2"/>
      <c r="B281" s="14"/>
      <c r="C281" s="14" t="s">
        <v>170</v>
      </c>
      <c r="D281" s="14"/>
      <c r="E281" s="14"/>
      <c r="F281" s="23" t="s">
        <v>334</v>
      </c>
      <c r="G281" s="16"/>
      <c r="H281" s="60">
        <v>6893</v>
      </c>
      <c r="I281" s="12"/>
      <c r="J281" s="60">
        <v>6000</v>
      </c>
      <c r="L281" s="60">
        <v>5000</v>
      </c>
      <c r="N281" s="9"/>
    </row>
    <row r="282" spans="1:14" ht="12.75" customHeight="1">
      <c r="A282" s="2"/>
      <c r="B282" s="14"/>
      <c r="C282" s="14" t="s">
        <v>335</v>
      </c>
      <c r="D282" s="14"/>
      <c r="E282" s="14"/>
      <c r="F282" s="23" t="s">
        <v>336</v>
      </c>
      <c r="G282" s="16"/>
      <c r="H282" s="60">
        <v>157122.21</v>
      </c>
      <c r="I282" s="12"/>
      <c r="J282" s="60">
        <v>152000</v>
      </c>
      <c r="L282" s="60">
        <v>143000</v>
      </c>
      <c r="N282" s="9"/>
    </row>
    <row r="283" spans="1:14" ht="12.75" customHeight="1">
      <c r="A283" s="2"/>
      <c r="B283" s="14"/>
      <c r="C283" s="14" t="s">
        <v>337</v>
      </c>
      <c r="D283" s="14"/>
      <c r="E283" s="14"/>
      <c r="F283" s="23" t="s">
        <v>338</v>
      </c>
      <c r="G283" s="16"/>
      <c r="H283" s="60">
        <v>8460</v>
      </c>
      <c r="I283" s="12"/>
      <c r="J283" s="60">
        <v>9000</v>
      </c>
      <c r="L283" s="60">
        <v>9000</v>
      </c>
      <c r="N283" s="9"/>
    </row>
    <row r="284" spans="1:14" ht="12.75" customHeight="1">
      <c r="A284" s="2"/>
      <c r="B284" s="14"/>
      <c r="C284" s="14" t="s">
        <v>339</v>
      </c>
      <c r="D284" s="14"/>
      <c r="E284" s="14"/>
      <c r="F284" s="23" t="s">
        <v>340</v>
      </c>
      <c r="G284" s="16"/>
      <c r="H284" s="60">
        <v>8029</v>
      </c>
      <c r="I284" s="12"/>
      <c r="J284" s="60">
        <v>10000</v>
      </c>
      <c r="L284" s="60">
        <v>9000</v>
      </c>
      <c r="N284" s="9"/>
    </row>
    <row r="285" spans="1:14" ht="12.75" customHeight="1">
      <c r="A285" s="2"/>
      <c r="B285" s="14"/>
      <c r="C285" s="14" t="s">
        <v>341</v>
      </c>
      <c r="D285" s="14"/>
      <c r="E285" s="14"/>
      <c r="F285" s="23" t="s">
        <v>342</v>
      </c>
      <c r="G285" s="16"/>
      <c r="H285" s="60">
        <v>25620</v>
      </c>
      <c r="I285" s="12"/>
      <c r="J285" s="60">
        <v>29000</v>
      </c>
      <c r="L285" s="60">
        <v>29000</v>
      </c>
      <c r="N285" s="9"/>
    </row>
    <row r="286" spans="1:14" ht="12.75" customHeight="1">
      <c r="A286" s="2"/>
      <c r="B286" s="14"/>
      <c r="C286" s="14" t="s">
        <v>343</v>
      </c>
      <c r="D286" s="14"/>
      <c r="E286" s="14"/>
      <c r="F286" s="23" t="s">
        <v>344</v>
      </c>
      <c r="G286" s="16"/>
      <c r="H286" s="60">
        <v>48041.41</v>
      </c>
      <c r="I286" s="12"/>
      <c r="J286" s="60">
        <v>30000</v>
      </c>
      <c r="L286" s="60">
        <v>50000</v>
      </c>
      <c r="N286" s="9"/>
    </row>
    <row r="287" spans="1:14" ht="12.75" customHeight="1">
      <c r="A287" s="2"/>
      <c r="B287" s="14"/>
      <c r="C287" s="14" t="s">
        <v>345</v>
      </c>
      <c r="D287" s="14"/>
      <c r="E287" s="14"/>
      <c r="F287" s="23" t="s">
        <v>346</v>
      </c>
      <c r="G287" s="16"/>
      <c r="H287" s="60">
        <v>5762</v>
      </c>
      <c r="I287" s="12"/>
      <c r="J287" s="60">
        <v>3000</v>
      </c>
      <c r="L287" s="60">
        <v>2000</v>
      </c>
      <c r="N287" s="9"/>
    </row>
    <row r="288" spans="1:14" ht="12.75" customHeight="1">
      <c r="A288" s="2"/>
      <c r="B288" s="14"/>
      <c r="C288" s="14" t="s">
        <v>347</v>
      </c>
      <c r="D288" s="14"/>
      <c r="E288" s="14"/>
      <c r="F288" s="23" t="s">
        <v>348</v>
      </c>
      <c r="G288" s="16"/>
      <c r="H288" s="60">
        <v>10725.48</v>
      </c>
      <c r="I288" s="12"/>
      <c r="J288" s="60">
        <v>5000</v>
      </c>
      <c r="L288" s="60">
        <v>9000</v>
      </c>
      <c r="N288" s="9"/>
    </row>
    <row r="289" spans="1:26" s="36" customFormat="1" ht="12.75" customHeight="1">
      <c r="A289" s="2"/>
      <c r="B289" s="14"/>
      <c r="C289" s="22" t="s">
        <v>491</v>
      </c>
      <c r="D289" s="22"/>
      <c r="E289" s="14"/>
      <c r="F289" s="23" t="s">
        <v>492</v>
      </c>
      <c r="G289" s="16"/>
      <c r="H289" s="60">
        <v>0</v>
      </c>
      <c r="I289" s="12"/>
      <c r="J289" s="60">
        <v>10000</v>
      </c>
      <c r="K289" s="17"/>
      <c r="L289" s="60">
        <v>5000</v>
      </c>
      <c r="M289" s="64"/>
      <c r="N289" s="9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s="36" customFormat="1" ht="12.75" customHeight="1">
      <c r="A290" s="2"/>
      <c r="B290" s="14" t="s">
        <v>482</v>
      </c>
      <c r="C290" s="14"/>
      <c r="D290" s="14"/>
      <c r="E290" s="14"/>
      <c r="F290" s="23" t="s">
        <v>533</v>
      </c>
      <c r="G290" s="16"/>
      <c r="H290" s="60">
        <v>5063.47</v>
      </c>
      <c r="I290" s="12"/>
      <c r="J290" s="60">
        <v>2000</v>
      </c>
      <c r="K290" s="17"/>
      <c r="L290" s="60">
        <v>2000</v>
      </c>
      <c r="M290" s="64"/>
      <c r="N290" s="9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s="36" customFormat="1" ht="12.75" customHeight="1">
      <c r="A291" s="34"/>
      <c r="B291" s="22" t="s">
        <v>536</v>
      </c>
      <c r="C291" s="22"/>
      <c r="D291" s="22"/>
      <c r="E291" s="22"/>
      <c r="F291" s="23" t="s">
        <v>537</v>
      </c>
      <c r="G291" s="35"/>
      <c r="H291" s="60">
        <v>0</v>
      </c>
      <c r="I291" s="13"/>
      <c r="J291" s="61">
        <v>0</v>
      </c>
      <c r="K291" s="72"/>
      <c r="L291" s="61">
        <v>3000</v>
      </c>
      <c r="M291" s="64"/>
      <c r="N291" s="37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s="36" customFormat="1" ht="12.75" customHeight="1">
      <c r="A292" s="2"/>
      <c r="B292" s="14" t="s">
        <v>351</v>
      </c>
      <c r="C292" s="14"/>
      <c r="D292" s="14"/>
      <c r="E292" s="14"/>
      <c r="F292" s="23" t="s">
        <v>352</v>
      </c>
      <c r="G292" s="16"/>
      <c r="H292" s="60">
        <v>1831.22</v>
      </c>
      <c r="I292" s="12"/>
      <c r="J292" s="60">
        <v>2000</v>
      </c>
      <c r="K292" s="17"/>
      <c r="L292" s="60">
        <v>1000</v>
      </c>
      <c r="M292" s="64"/>
      <c r="N292" s="9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s="36" customFormat="1" ht="12.75" customHeight="1">
      <c r="A293" s="2"/>
      <c r="B293" s="14" t="s">
        <v>353</v>
      </c>
      <c r="C293" s="14"/>
      <c r="D293" s="14"/>
      <c r="E293" s="14"/>
      <c r="F293" s="23" t="s">
        <v>354</v>
      </c>
      <c r="G293" s="16"/>
      <c r="H293" s="60">
        <v>3040</v>
      </c>
      <c r="I293" s="12"/>
      <c r="J293" s="60">
        <v>2000</v>
      </c>
      <c r="K293" s="17"/>
      <c r="L293" s="60">
        <v>3000</v>
      </c>
      <c r="M293" s="64"/>
      <c r="N293" s="9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s="36" customFormat="1" ht="12.75" customHeight="1">
      <c r="A294" s="2"/>
      <c r="B294" s="14" t="s">
        <v>356</v>
      </c>
      <c r="C294" s="14"/>
      <c r="D294" s="14"/>
      <c r="E294" s="14"/>
      <c r="F294" s="23" t="s">
        <v>357</v>
      </c>
      <c r="G294" s="16"/>
      <c r="H294" s="60">
        <v>9999.960000000001</v>
      </c>
      <c r="I294" s="12"/>
      <c r="J294" s="60">
        <v>10000</v>
      </c>
      <c r="K294" s="17"/>
      <c r="L294" s="60">
        <v>10000</v>
      </c>
      <c r="M294" s="64"/>
      <c r="N294" s="9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s="36" customFormat="1" ht="12.75" customHeight="1">
      <c r="A295" s="2"/>
      <c r="B295" s="14" t="s">
        <v>358</v>
      </c>
      <c r="C295" s="14"/>
      <c r="D295" s="14"/>
      <c r="E295" s="14"/>
      <c r="F295" s="23" t="s">
        <v>359</v>
      </c>
      <c r="G295" s="16"/>
      <c r="H295" s="60">
        <v>16394</v>
      </c>
      <c r="I295" s="12"/>
      <c r="J295" s="60">
        <v>13000</v>
      </c>
      <c r="K295" s="17"/>
      <c r="L295" s="60">
        <v>18000</v>
      </c>
      <c r="M295" s="64"/>
      <c r="N295" s="9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s="36" customFormat="1" ht="12.75" customHeight="1">
      <c r="A296" s="2"/>
      <c r="B296" s="14" t="s">
        <v>360</v>
      </c>
      <c r="C296" s="14"/>
      <c r="D296" s="14"/>
      <c r="E296" s="14"/>
      <c r="F296" s="23" t="s">
        <v>361</v>
      </c>
      <c r="G296" s="16"/>
      <c r="H296" s="60">
        <v>306484.68</v>
      </c>
      <c r="I296" s="12"/>
      <c r="J296" s="60">
        <v>200000</v>
      </c>
      <c r="K296" s="17"/>
      <c r="L296" s="60">
        <v>250000</v>
      </c>
      <c r="M296" s="64"/>
      <c r="N296" s="9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s="36" customFormat="1" ht="12.75" customHeight="1">
      <c r="A297" s="2"/>
      <c r="B297" s="14" t="s">
        <v>362</v>
      </c>
      <c r="C297" s="14"/>
      <c r="D297" s="14"/>
      <c r="E297" s="14"/>
      <c r="F297" s="23" t="s">
        <v>363</v>
      </c>
      <c r="G297" s="16"/>
      <c r="H297" s="60">
        <v>82672.84</v>
      </c>
      <c r="I297" s="12"/>
      <c r="J297" s="60">
        <v>100000</v>
      </c>
      <c r="K297" s="17"/>
      <c r="L297" s="60">
        <v>125000</v>
      </c>
      <c r="M297" s="64"/>
      <c r="N297" s="9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s="36" customFormat="1" ht="12.75" customHeight="1">
      <c r="A298" s="2" t="s">
        <v>364</v>
      </c>
      <c r="B298" s="2"/>
      <c r="C298" s="2"/>
      <c r="D298" s="14"/>
      <c r="E298" s="2"/>
      <c r="F298" s="83"/>
      <c r="G298" s="2"/>
      <c r="H298" s="71">
        <f>SUM(H223:H297)</f>
        <v>8525684.7</v>
      </c>
      <c r="I298" s="8"/>
      <c r="J298" s="71">
        <f>SUM(J223:J297)</f>
        <v>6908700</v>
      </c>
      <c r="K298" s="17"/>
      <c r="L298" s="71">
        <f>SUM(L223:L297)</f>
        <v>7601400</v>
      </c>
      <c r="M298" s="80"/>
      <c r="N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s="36" customFormat="1" ht="9" customHeight="1">
      <c r="A299" s="1"/>
      <c r="B299" s="2"/>
      <c r="C299" s="2"/>
      <c r="D299" s="2"/>
      <c r="E299" s="2"/>
      <c r="F299" s="23"/>
      <c r="G299" s="2"/>
      <c r="H299" s="8"/>
      <c r="I299" s="8"/>
      <c r="J299" s="8"/>
      <c r="K299" s="17"/>
      <c r="L299" s="8"/>
      <c r="M299" s="81"/>
      <c r="N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s="36" customFormat="1" ht="12.75" customHeight="1">
      <c r="A300" s="2" t="s">
        <v>365</v>
      </c>
      <c r="B300" s="2"/>
      <c r="C300" s="2"/>
      <c r="D300" s="2"/>
      <c r="E300" s="2"/>
      <c r="F300" s="23" t="s">
        <v>366</v>
      </c>
      <c r="G300" s="2"/>
      <c r="H300" s="60">
        <v>0</v>
      </c>
      <c r="I300" s="8"/>
      <c r="J300" s="61">
        <v>12958000</v>
      </c>
      <c r="K300" s="17"/>
      <c r="L300" s="61">
        <v>15621000</v>
      </c>
      <c r="M300" s="64"/>
      <c r="N300" s="38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s="36" customFormat="1" ht="9" customHeight="1">
      <c r="A301" s="2"/>
      <c r="B301" s="2"/>
      <c r="C301" s="2"/>
      <c r="D301" s="2"/>
      <c r="E301" s="2"/>
      <c r="F301" s="23"/>
      <c r="G301" s="2"/>
      <c r="H301" s="13"/>
      <c r="I301" s="8"/>
      <c r="J301" s="60"/>
      <c r="K301" s="17"/>
      <c r="L301" s="60"/>
      <c r="M301" s="64"/>
      <c r="N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s="36" customFormat="1" ht="12.75" customHeight="1">
      <c r="A302" s="2" t="s">
        <v>367</v>
      </c>
      <c r="B302" s="14"/>
      <c r="C302" s="14"/>
      <c r="D302" s="2"/>
      <c r="E302" s="14"/>
      <c r="F302" s="23"/>
      <c r="G302" s="14"/>
      <c r="H302" s="13"/>
      <c r="I302" s="12"/>
      <c r="J302" s="60"/>
      <c r="K302" s="17"/>
      <c r="L302" s="60"/>
      <c r="M302" s="64"/>
      <c r="N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s="36" customFormat="1" ht="12.75" customHeight="1">
      <c r="A303" s="2"/>
      <c r="B303" s="14" t="s">
        <v>368</v>
      </c>
      <c r="C303" s="14"/>
      <c r="D303" s="14"/>
      <c r="E303" s="14"/>
      <c r="F303" s="23" t="s">
        <v>369</v>
      </c>
      <c r="G303" s="16"/>
      <c r="H303" s="60">
        <v>0</v>
      </c>
      <c r="I303" s="12"/>
      <c r="J303" s="60">
        <v>85000</v>
      </c>
      <c r="K303" s="17"/>
      <c r="L303" s="109">
        <v>22000</v>
      </c>
      <c r="M303" s="64"/>
      <c r="N303" s="9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s="36" customFormat="1" ht="9" customHeight="1">
      <c r="A304" s="2"/>
      <c r="B304" s="14"/>
      <c r="C304" s="14"/>
      <c r="D304" s="14"/>
      <c r="E304" s="14"/>
      <c r="F304" s="83"/>
      <c r="G304" s="16"/>
      <c r="H304" s="13"/>
      <c r="I304" s="12"/>
      <c r="J304" s="60"/>
      <c r="K304" s="17"/>
      <c r="L304" s="109"/>
      <c r="M304" s="64"/>
      <c r="N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16" ht="12.75" customHeight="1">
      <c r="A305" s="2" t="s">
        <v>370</v>
      </c>
      <c r="B305" s="2"/>
      <c r="C305" s="2"/>
      <c r="D305" s="14"/>
      <c r="E305" s="2"/>
      <c r="F305" s="83"/>
      <c r="G305" s="2"/>
      <c r="H305" s="8">
        <f>+H303+H300+H298+H220+H103+H84+H79+H53+H48</f>
        <v>284885815.82</v>
      </c>
      <c r="I305" s="8"/>
      <c r="J305" s="8">
        <f>+J303+J300+J298+J220+J103+J84+J79+J53+J48</f>
        <v>312549000</v>
      </c>
      <c r="L305" s="8">
        <f>+L303+L300+L298+L220+L103+L84+L79+L53+L48</f>
        <v>328773000</v>
      </c>
      <c r="M305" s="80"/>
      <c r="N305" s="38"/>
      <c r="O305" s="72"/>
      <c r="P305" s="17"/>
    </row>
    <row r="306" spans="1:16" ht="9" customHeight="1">
      <c r="A306" s="2"/>
      <c r="B306" s="2"/>
      <c r="C306" s="2"/>
      <c r="D306" s="2"/>
      <c r="E306" s="2"/>
      <c r="F306" s="83"/>
      <c r="G306" s="2"/>
      <c r="H306" s="8"/>
      <c r="I306" s="8"/>
      <c r="J306" s="8"/>
      <c r="L306" s="8"/>
      <c r="M306" s="81"/>
      <c r="O306" s="72"/>
      <c r="P306" s="17"/>
    </row>
    <row r="307" spans="1:16" ht="9" customHeight="1">
      <c r="A307" s="2"/>
      <c r="B307" s="2"/>
      <c r="C307" s="2"/>
      <c r="D307" s="2"/>
      <c r="E307" s="2"/>
      <c r="F307" s="23"/>
      <c r="G307" s="2"/>
      <c r="H307" s="8"/>
      <c r="I307" s="8"/>
      <c r="J307" s="8"/>
      <c r="L307" s="8"/>
      <c r="M307" s="81"/>
      <c r="O307" s="72"/>
      <c r="P307" s="17"/>
    </row>
    <row r="308" spans="1:10" ht="12.75" customHeight="1">
      <c r="A308" s="2" t="s">
        <v>371</v>
      </c>
      <c r="B308" s="2"/>
      <c r="C308" s="2"/>
      <c r="D308" s="2"/>
      <c r="E308" s="2"/>
      <c r="F308" s="23"/>
      <c r="G308" s="14"/>
      <c r="H308" s="12"/>
      <c r="I308" s="12"/>
      <c r="J308" s="60"/>
    </row>
    <row r="309" spans="1:10" ht="9" customHeight="1">
      <c r="A309" s="2"/>
      <c r="B309" s="2"/>
      <c r="C309" s="2"/>
      <c r="D309" s="2"/>
      <c r="E309" s="2"/>
      <c r="F309" s="23"/>
      <c r="G309" s="14"/>
      <c r="H309" s="12"/>
      <c r="I309" s="12"/>
      <c r="J309" s="60"/>
    </row>
    <row r="310" spans="1:10" ht="12.75" customHeight="1">
      <c r="A310" s="2" t="s">
        <v>372</v>
      </c>
      <c r="B310" s="14"/>
      <c r="C310" s="14"/>
      <c r="D310" s="2"/>
      <c r="E310" s="14"/>
      <c r="F310" s="23"/>
      <c r="G310" s="14"/>
      <c r="H310" s="12"/>
      <c r="I310" s="12"/>
      <c r="J310" s="60"/>
    </row>
    <row r="311" spans="1:14" ht="12.75" customHeight="1">
      <c r="A311" s="2"/>
      <c r="B311" s="12" t="s">
        <v>373</v>
      </c>
      <c r="C311" s="7"/>
      <c r="D311" s="14"/>
      <c r="E311" s="7"/>
      <c r="F311" s="23" t="s">
        <v>374</v>
      </c>
      <c r="G311" s="39"/>
      <c r="H311" s="60">
        <v>1759400.4100000001</v>
      </c>
      <c r="I311" s="43"/>
      <c r="J311" s="60">
        <v>1100000</v>
      </c>
      <c r="L311" s="60">
        <v>1300000</v>
      </c>
      <c r="M311" s="75"/>
      <c r="N311" s="9"/>
    </row>
    <row r="312" spans="1:14" ht="12.75" customHeight="1">
      <c r="A312" s="2"/>
      <c r="B312" s="13" t="s">
        <v>567</v>
      </c>
      <c r="C312" s="13"/>
      <c r="D312" s="8"/>
      <c r="E312" s="12"/>
      <c r="F312" s="23" t="s">
        <v>531</v>
      </c>
      <c r="G312" s="16"/>
      <c r="H312" s="32">
        <v>0</v>
      </c>
      <c r="I312" s="44"/>
      <c r="J312" s="60">
        <v>0</v>
      </c>
      <c r="L312" s="60">
        <v>400000</v>
      </c>
      <c r="N312" s="9"/>
    </row>
    <row r="313" spans="1:14" ht="12.75" customHeight="1">
      <c r="A313" s="2" t="s">
        <v>532</v>
      </c>
      <c r="B313" s="13"/>
      <c r="C313" s="13"/>
      <c r="D313" s="8"/>
      <c r="E313" s="12"/>
      <c r="F313" s="23"/>
      <c r="G313" s="16"/>
      <c r="H313" s="4">
        <f>SUM(H311:H312)</f>
        <v>1759400.4100000001</v>
      </c>
      <c r="I313" s="43"/>
      <c r="J313" s="4">
        <f>SUM(J311:J312)</f>
        <v>1100000</v>
      </c>
      <c r="K313" s="4"/>
      <c r="L313" s="4">
        <f>SUM(L311:L312)</f>
        <v>1700000</v>
      </c>
      <c r="N313" s="9"/>
    </row>
    <row r="314" spans="1:14" ht="9" customHeight="1">
      <c r="A314" s="2"/>
      <c r="B314" s="13"/>
      <c r="C314" s="13"/>
      <c r="D314" s="8"/>
      <c r="E314" s="12"/>
      <c r="F314" s="23"/>
      <c r="G314" s="16"/>
      <c r="H314" s="32"/>
      <c r="I314" s="44"/>
      <c r="J314" s="60"/>
      <c r="N314" s="9"/>
    </row>
    <row r="315" spans="1:10" ht="12.75" customHeight="1">
      <c r="A315" s="2" t="s">
        <v>375</v>
      </c>
      <c r="B315" s="14"/>
      <c r="C315" s="14"/>
      <c r="D315" s="12"/>
      <c r="E315" s="14"/>
      <c r="F315" s="23"/>
      <c r="G315" s="14"/>
      <c r="H315" s="12"/>
      <c r="I315" s="12"/>
      <c r="J315" s="60"/>
    </row>
    <row r="316" spans="1:14" ht="12.75" customHeight="1">
      <c r="A316" s="2"/>
      <c r="B316" s="2" t="s">
        <v>376</v>
      </c>
      <c r="C316" s="2"/>
      <c r="D316" s="14"/>
      <c r="E316" s="2"/>
      <c r="F316" s="23" t="s">
        <v>377</v>
      </c>
      <c r="G316" s="45"/>
      <c r="H316" s="63">
        <v>7538905.28</v>
      </c>
      <c r="I316" s="7"/>
      <c r="J316" s="63">
        <v>8137000</v>
      </c>
      <c r="K316" s="73"/>
      <c r="L316" s="63">
        <v>7907000</v>
      </c>
      <c r="M316" s="75"/>
      <c r="N316" s="9"/>
    </row>
    <row r="317" spans="1:14" ht="9" customHeight="1">
      <c r="A317" s="2"/>
      <c r="B317" s="2"/>
      <c r="C317" s="2"/>
      <c r="D317" s="2"/>
      <c r="E317" s="2"/>
      <c r="F317" s="23"/>
      <c r="G317" s="2"/>
      <c r="H317" s="8"/>
      <c r="I317" s="8"/>
      <c r="J317" s="71"/>
      <c r="L317" s="71"/>
      <c r="M317" s="80"/>
      <c r="N317" s="17"/>
    </row>
    <row r="318" spans="1:10" ht="12.75" customHeight="1">
      <c r="A318" s="2" t="s">
        <v>378</v>
      </c>
      <c r="B318" s="14"/>
      <c r="C318" s="14"/>
      <c r="D318" s="2"/>
      <c r="E318" s="14"/>
      <c r="G318" s="14"/>
      <c r="H318" s="12"/>
      <c r="I318" s="12"/>
      <c r="J318" s="60"/>
    </row>
    <row r="319" spans="1:14" ht="12.75" customHeight="1">
      <c r="A319" s="2"/>
      <c r="B319" s="14" t="s">
        <v>379</v>
      </c>
      <c r="C319" s="14"/>
      <c r="D319" s="14"/>
      <c r="E319" s="14"/>
      <c r="F319" s="23" t="s">
        <v>380</v>
      </c>
      <c r="G319" s="16"/>
      <c r="H319" s="61">
        <v>1659127.22</v>
      </c>
      <c r="I319" s="12"/>
      <c r="J319" s="61">
        <v>1727000</v>
      </c>
      <c r="L319" s="61">
        <v>1822000</v>
      </c>
      <c r="N319" s="9"/>
    </row>
    <row r="320" spans="1:10" ht="12.75" customHeight="1">
      <c r="A320" s="2"/>
      <c r="B320" s="14" t="s">
        <v>381</v>
      </c>
      <c r="C320" s="14"/>
      <c r="D320" s="14"/>
      <c r="E320" s="14"/>
      <c r="F320" s="23"/>
      <c r="G320" s="14"/>
      <c r="H320" s="13"/>
      <c r="I320" s="12"/>
      <c r="J320" s="60"/>
    </row>
    <row r="321" spans="1:26" s="36" customFormat="1" ht="12.75" customHeight="1">
      <c r="A321" s="2"/>
      <c r="B321" s="14"/>
      <c r="C321" s="14" t="s">
        <v>382</v>
      </c>
      <c r="D321" s="14"/>
      <c r="E321" s="14"/>
      <c r="F321" s="23" t="s">
        <v>383</v>
      </c>
      <c r="G321" s="16"/>
      <c r="H321" s="61">
        <v>21879.95</v>
      </c>
      <c r="I321" s="12"/>
      <c r="J321" s="60">
        <v>14000</v>
      </c>
      <c r="K321" s="17"/>
      <c r="L321" s="60">
        <v>20000</v>
      </c>
      <c r="M321" s="64"/>
      <c r="N321" s="9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s="36" customFormat="1" ht="12.75" customHeight="1">
      <c r="A322" s="2"/>
      <c r="B322" s="14"/>
      <c r="C322" s="14" t="s">
        <v>384</v>
      </c>
      <c r="D322" s="14"/>
      <c r="E322" s="14"/>
      <c r="F322" s="23" t="s">
        <v>385</v>
      </c>
      <c r="G322" s="16"/>
      <c r="H322" s="61">
        <v>9167.06</v>
      </c>
      <c r="I322" s="12"/>
      <c r="J322" s="60">
        <v>10000</v>
      </c>
      <c r="K322" s="17"/>
      <c r="L322" s="60">
        <v>9000</v>
      </c>
      <c r="M322" s="64"/>
      <c r="N322" s="9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s="36" customFormat="1" ht="12.75" customHeight="1">
      <c r="A323" s="2"/>
      <c r="B323" s="12"/>
      <c r="C323" s="12" t="s">
        <v>386</v>
      </c>
      <c r="D323" s="14"/>
      <c r="E323" s="14"/>
      <c r="F323" s="23" t="s">
        <v>387</v>
      </c>
      <c r="G323" s="16"/>
      <c r="H323" s="61">
        <v>2589.5</v>
      </c>
      <c r="I323" s="12"/>
      <c r="J323" s="60">
        <v>3000</v>
      </c>
      <c r="K323" s="17"/>
      <c r="L323" s="60">
        <v>2000</v>
      </c>
      <c r="M323" s="64"/>
      <c r="N323" s="9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s="36" customFormat="1" ht="12.75" customHeight="1">
      <c r="A324" s="2"/>
      <c r="B324" s="12"/>
      <c r="C324" s="12" t="s">
        <v>388</v>
      </c>
      <c r="D324" s="14"/>
      <c r="E324" s="14"/>
      <c r="F324" s="23" t="s">
        <v>389</v>
      </c>
      <c r="G324" s="16"/>
      <c r="H324" s="61">
        <v>12165.86</v>
      </c>
      <c r="I324" s="12"/>
      <c r="J324" s="60">
        <v>16000</v>
      </c>
      <c r="K324" s="17"/>
      <c r="L324" s="60">
        <v>3000</v>
      </c>
      <c r="M324" s="64"/>
      <c r="N324" s="9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s="36" customFormat="1" ht="12.75" customHeight="1">
      <c r="A325" s="2"/>
      <c r="B325" s="14"/>
      <c r="C325" s="14"/>
      <c r="D325" s="14" t="s">
        <v>390</v>
      </c>
      <c r="E325" s="14"/>
      <c r="F325" s="23"/>
      <c r="G325" s="14"/>
      <c r="H325" s="12">
        <f>SUM(H321:H324)</f>
        <v>45802.37</v>
      </c>
      <c r="I325" s="12"/>
      <c r="J325" s="12">
        <f>SUM(J321:J324)</f>
        <v>43000</v>
      </c>
      <c r="K325" s="17"/>
      <c r="L325" s="12">
        <f>SUM(L321:L324)</f>
        <v>34000</v>
      </c>
      <c r="M325" s="77"/>
      <c r="N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s="36" customFormat="1" ht="12.75" customHeight="1">
      <c r="A326" s="2"/>
      <c r="B326" s="14" t="s">
        <v>391</v>
      </c>
      <c r="C326" s="14"/>
      <c r="D326" s="1"/>
      <c r="E326" s="14"/>
      <c r="F326" s="1"/>
      <c r="G326" s="14"/>
      <c r="H326" s="31"/>
      <c r="I326" s="46"/>
      <c r="J326" s="60"/>
      <c r="K326" s="17"/>
      <c r="L326" s="60"/>
      <c r="M326" s="64"/>
      <c r="N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s="36" customFormat="1" ht="12.75" customHeight="1">
      <c r="A327" s="2"/>
      <c r="B327" s="12"/>
      <c r="C327" s="14" t="s">
        <v>392</v>
      </c>
      <c r="D327" s="14"/>
      <c r="E327" s="12"/>
      <c r="F327" s="23" t="s">
        <v>393</v>
      </c>
      <c r="G327" s="16"/>
      <c r="H327" s="61">
        <v>47650</v>
      </c>
      <c r="I327" s="44"/>
      <c r="J327" s="60">
        <v>48000</v>
      </c>
      <c r="K327" s="17"/>
      <c r="L327" s="60">
        <v>45000</v>
      </c>
      <c r="M327" s="100"/>
      <c r="N327" s="9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s="36" customFormat="1" ht="12.75" customHeight="1">
      <c r="A328" s="2" t="s">
        <v>394</v>
      </c>
      <c r="B328" s="2"/>
      <c r="C328" s="2"/>
      <c r="D328" s="12"/>
      <c r="E328" s="2"/>
      <c r="F328" s="23"/>
      <c r="G328" s="2"/>
      <c r="H328" s="8">
        <f>+H327+H325+H319</f>
        <v>1752579.5899999999</v>
      </c>
      <c r="I328" s="8"/>
      <c r="J328" s="8">
        <f>+J327+J325+J319</f>
        <v>1818000</v>
      </c>
      <c r="K328" s="8"/>
      <c r="L328" s="8">
        <f>+L327+L325+L319</f>
        <v>1901000</v>
      </c>
      <c r="M328" s="80"/>
      <c r="N328" s="17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s="36" customFormat="1" ht="9" customHeight="1">
      <c r="A329" s="2"/>
      <c r="B329" s="14"/>
      <c r="C329" s="14"/>
      <c r="D329" s="2"/>
      <c r="E329" s="14"/>
      <c r="F329" s="23"/>
      <c r="G329" s="14"/>
      <c r="H329" s="13"/>
      <c r="I329" s="12"/>
      <c r="J329" s="60"/>
      <c r="K329" s="17"/>
      <c r="L329" s="60"/>
      <c r="M329" s="64"/>
      <c r="N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s="36" customFormat="1" ht="12.75" customHeight="1">
      <c r="A330" s="2" t="s">
        <v>395</v>
      </c>
      <c r="B330" s="14"/>
      <c r="C330" s="14"/>
      <c r="D330" s="14"/>
      <c r="E330" s="14"/>
      <c r="F330" s="23"/>
      <c r="G330" s="14"/>
      <c r="H330" s="13"/>
      <c r="I330" s="12"/>
      <c r="J330" s="60"/>
      <c r="K330" s="17"/>
      <c r="L330" s="60"/>
      <c r="M330" s="64"/>
      <c r="N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s="36" customFormat="1" ht="12.75" customHeight="1">
      <c r="A331" s="2"/>
      <c r="B331" s="22" t="s">
        <v>396</v>
      </c>
      <c r="C331" s="22"/>
      <c r="D331" s="14"/>
      <c r="E331" s="22"/>
      <c r="F331" s="23" t="s">
        <v>397</v>
      </c>
      <c r="G331" s="35"/>
      <c r="H331" s="60">
        <v>16267.93</v>
      </c>
      <c r="I331" s="44"/>
      <c r="J331" s="60">
        <v>8000</v>
      </c>
      <c r="K331" s="17"/>
      <c r="L331" s="60">
        <v>25000</v>
      </c>
      <c r="M331" s="64"/>
      <c r="N331" s="9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s="36" customFormat="1" ht="12.75" customHeight="1">
      <c r="A332" s="2"/>
      <c r="B332" s="22" t="s">
        <v>398</v>
      </c>
      <c r="C332" s="22"/>
      <c r="D332" s="22"/>
      <c r="E332" s="22"/>
      <c r="F332" s="23" t="s">
        <v>399</v>
      </c>
      <c r="G332" s="35"/>
      <c r="H332" s="60">
        <v>25596.43</v>
      </c>
      <c r="I332" s="44"/>
      <c r="J332" s="60">
        <v>5000</v>
      </c>
      <c r="K332" s="17"/>
      <c r="L332" s="60">
        <v>5000</v>
      </c>
      <c r="M332" s="64"/>
      <c r="N332" s="9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s="36" customFormat="1" ht="12.75" customHeight="1">
      <c r="A333" s="2"/>
      <c r="B333" s="22" t="s">
        <v>569</v>
      </c>
      <c r="C333" s="22"/>
      <c r="D333" s="22"/>
      <c r="E333" s="22"/>
      <c r="F333" s="23" t="s">
        <v>525</v>
      </c>
      <c r="G333" s="35"/>
      <c r="H333" s="60">
        <v>2910</v>
      </c>
      <c r="I333" s="44"/>
      <c r="J333" s="60">
        <v>0</v>
      </c>
      <c r="K333" s="17"/>
      <c r="L333" s="60">
        <v>5000</v>
      </c>
      <c r="M333" s="64"/>
      <c r="N333" s="9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s="36" customFormat="1" ht="12.75" customHeight="1">
      <c r="A334" s="2"/>
      <c r="B334" s="22" t="s">
        <v>526</v>
      </c>
      <c r="C334" s="22"/>
      <c r="D334" s="22"/>
      <c r="E334" s="22"/>
      <c r="F334" s="23" t="s">
        <v>527</v>
      </c>
      <c r="G334" s="35"/>
      <c r="H334" s="60">
        <v>2608</v>
      </c>
      <c r="I334" s="44"/>
      <c r="J334" s="60">
        <v>0</v>
      </c>
      <c r="K334" s="17"/>
      <c r="L334" s="60">
        <v>2000</v>
      </c>
      <c r="M334" s="64"/>
      <c r="N334" s="9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s="36" customFormat="1" ht="12.75" customHeight="1">
      <c r="A335" s="2"/>
      <c r="B335" s="12" t="s">
        <v>400</v>
      </c>
      <c r="C335" s="12"/>
      <c r="D335" s="22"/>
      <c r="E335" s="12"/>
      <c r="F335" s="23" t="s">
        <v>401</v>
      </c>
      <c r="G335" s="16"/>
      <c r="H335" s="60">
        <v>21420.600000000002</v>
      </c>
      <c r="I335" s="44"/>
      <c r="J335" s="60">
        <v>25000</v>
      </c>
      <c r="K335" s="17"/>
      <c r="L335" s="60">
        <v>0</v>
      </c>
      <c r="M335" s="64"/>
      <c r="N335" s="9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s="36" customFormat="1" ht="12.75" customHeight="1">
      <c r="A336" s="2"/>
      <c r="B336" s="12" t="s">
        <v>402</v>
      </c>
      <c r="C336" s="12"/>
      <c r="D336" s="12"/>
      <c r="E336" s="12"/>
      <c r="F336" s="23" t="s">
        <v>403</v>
      </c>
      <c r="G336" s="16"/>
      <c r="H336" s="60">
        <v>224000</v>
      </c>
      <c r="I336" s="44"/>
      <c r="J336" s="60">
        <v>215000</v>
      </c>
      <c r="K336" s="17"/>
      <c r="L336" s="60">
        <v>215000</v>
      </c>
      <c r="M336" s="64"/>
      <c r="N336" s="9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s="36" customFormat="1" ht="12.75" customHeight="1">
      <c r="A337" s="2"/>
      <c r="B337" s="14" t="s">
        <v>404</v>
      </c>
      <c r="C337" s="14"/>
      <c r="D337" s="12"/>
      <c r="E337" s="14"/>
      <c r="F337" s="23" t="s">
        <v>405</v>
      </c>
      <c r="G337" s="16"/>
      <c r="H337" s="60">
        <v>52719.29</v>
      </c>
      <c r="I337" s="44"/>
      <c r="J337" s="60">
        <v>60000</v>
      </c>
      <c r="K337" s="17"/>
      <c r="L337" s="60">
        <v>50000</v>
      </c>
      <c r="M337" s="64"/>
      <c r="N337" s="9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s="36" customFormat="1" ht="12.75" customHeight="1">
      <c r="A338" s="2"/>
      <c r="B338" s="22" t="s">
        <v>529</v>
      </c>
      <c r="C338" s="22"/>
      <c r="D338" s="13"/>
      <c r="E338" s="14"/>
      <c r="F338" s="23" t="s">
        <v>528</v>
      </c>
      <c r="G338" s="16"/>
      <c r="H338" s="60">
        <v>9614</v>
      </c>
      <c r="I338" s="44"/>
      <c r="J338" s="60">
        <v>0</v>
      </c>
      <c r="K338" s="17"/>
      <c r="L338" s="60">
        <v>12000</v>
      </c>
      <c r="M338" s="64"/>
      <c r="N338" s="9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s="36" customFormat="1" ht="12.75" customHeight="1">
      <c r="A339" s="2"/>
      <c r="B339" s="22" t="s">
        <v>568</v>
      </c>
      <c r="C339" s="22"/>
      <c r="D339" s="13"/>
      <c r="E339" s="14"/>
      <c r="F339" s="23" t="s">
        <v>530</v>
      </c>
      <c r="G339" s="16"/>
      <c r="H339" s="60">
        <v>15296</v>
      </c>
      <c r="I339" s="44"/>
      <c r="J339" s="60">
        <v>0</v>
      </c>
      <c r="K339" s="17"/>
      <c r="L339" s="60">
        <v>15000</v>
      </c>
      <c r="M339" s="64"/>
      <c r="N339" s="9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s="36" customFormat="1" ht="12.75" customHeight="1">
      <c r="A340" s="2"/>
      <c r="B340" s="14" t="s">
        <v>263</v>
      </c>
      <c r="C340" s="14"/>
      <c r="D340" s="14"/>
      <c r="E340" s="14"/>
      <c r="F340" s="23" t="s">
        <v>406</v>
      </c>
      <c r="G340" s="16"/>
      <c r="H340" s="60">
        <v>94963.06</v>
      </c>
      <c r="I340" s="44"/>
      <c r="J340" s="60">
        <v>80000</v>
      </c>
      <c r="K340" s="17"/>
      <c r="L340" s="60">
        <v>50000</v>
      </c>
      <c r="M340" s="64"/>
      <c r="N340" s="9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s="36" customFormat="1" ht="12.75" customHeight="1">
      <c r="A341" s="2" t="s">
        <v>407</v>
      </c>
      <c r="B341" s="14"/>
      <c r="C341" s="14"/>
      <c r="D341" s="14"/>
      <c r="E341" s="14"/>
      <c r="F341" s="15"/>
      <c r="G341" s="16"/>
      <c r="H341" s="70">
        <f>SUM(H331:H340)</f>
        <v>465395.31</v>
      </c>
      <c r="I341" s="7"/>
      <c r="J341" s="70">
        <f>SUM(J331:J340)</f>
        <v>393000</v>
      </c>
      <c r="K341" s="17"/>
      <c r="L341" s="70">
        <f>SUM(L331:L340)</f>
        <v>379000</v>
      </c>
      <c r="M341" s="79"/>
      <c r="N341" s="17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s="36" customFormat="1" ht="9" customHeight="1">
      <c r="A342" s="2"/>
      <c r="B342" s="14"/>
      <c r="C342" s="14"/>
      <c r="D342" s="14"/>
      <c r="E342" s="14"/>
      <c r="F342" s="15"/>
      <c r="G342" s="16"/>
      <c r="H342" s="12"/>
      <c r="I342" s="12"/>
      <c r="J342" s="60"/>
      <c r="K342" s="17"/>
      <c r="L342" s="60"/>
      <c r="M342" s="64"/>
      <c r="N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s="36" customFormat="1" ht="12.75" customHeight="1">
      <c r="A343" s="2" t="s">
        <v>408</v>
      </c>
      <c r="B343" s="14"/>
      <c r="C343" s="14"/>
      <c r="D343" s="14"/>
      <c r="E343" s="14"/>
      <c r="F343" s="15"/>
      <c r="G343" s="16"/>
      <c r="H343" s="12"/>
      <c r="I343" s="12"/>
      <c r="J343" s="60"/>
      <c r="K343" s="17"/>
      <c r="L343" s="60"/>
      <c r="M343" s="64"/>
      <c r="N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s="36" customFormat="1" ht="12.75" customHeight="1">
      <c r="A344" s="2"/>
      <c r="B344" s="12" t="s">
        <v>409</v>
      </c>
      <c r="C344" s="12"/>
      <c r="D344" s="14"/>
      <c r="E344" s="12"/>
      <c r="F344" s="23"/>
      <c r="G344" s="16"/>
      <c r="H344" s="24"/>
      <c r="I344" s="44"/>
      <c r="J344" s="60"/>
      <c r="K344" s="17"/>
      <c r="L344" s="60"/>
      <c r="M344" s="64"/>
      <c r="N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s="36" customFormat="1" ht="12.75" customHeight="1">
      <c r="A345" s="2"/>
      <c r="B345" s="12"/>
      <c r="C345" s="12" t="s">
        <v>410</v>
      </c>
      <c r="D345" s="12"/>
      <c r="E345" s="12"/>
      <c r="F345" s="23" t="s">
        <v>562</v>
      </c>
      <c r="G345" s="16"/>
      <c r="H345" s="60">
        <v>4566055.71</v>
      </c>
      <c r="I345" s="44"/>
      <c r="J345" s="60">
        <v>4000000</v>
      </c>
      <c r="K345" s="17"/>
      <c r="L345" s="60">
        <v>4200000</v>
      </c>
      <c r="M345" s="64"/>
      <c r="N345" s="9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s="36" customFormat="1" ht="12.75" customHeight="1">
      <c r="A346" s="2"/>
      <c r="B346" s="12"/>
      <c r="C346" s="12" t="s">
        <v>411</v>
      </c>
      <c r="D346" s="12"/>
      <c r="E346" s="12"/>
      <c r="F346" s="23" t="s">
        <v>412</v>
      </c>
      <c r="G346" s="16"/>
      <c r="H346" s="60">
        <v>2703316.06</v>
      </c>
      <c r="I346" s="44"/>
      <c r="J346" s="60">
        <v>2600000</v>
      </c>
      <c r="K346" s="17"/>
      <c r="L346" s="60">
        <v>2700000</v>
      </c>
      <c r="M346" s="64"/>
      <c r="N346" s="9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s="36" customFormat="1" ht="12.75" customHeight="1">
      <c r="A347" s="2"/>
      <c r="B347" s="12"/>
      <c r="C347" s="12" t="s">
        <v>413</v>
      </c>
      <c r="D347" s="12"/>
      <c r="E347" s="12"/>
      <c r="F347" s="23" t="s">
        <v>414</v>
      </c>
      <c r="G347" s="16"/>
      <c r="H347" s="60">
        <v>31607.13</v>
      </c>
      <c r="I347" s="44"/>
      <c r="J347" s="60">
        <v>22000</v>
      </c>
      <c r="K347" s="17"/>
      <c r="L347" s="60">
        <v>22000</v>
      </c>
      <c r="M347" s="64"/>
      <c r="N347" s="9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s="36" customFormat="1" ht="12.75" customHeight="1">
      <c r="A348" s="2"/>
      <c r="B348" s="12"/>
      <c r="C348" s="12" t="s">
        <v>415</v>
      </c>
      <c r="D348" s="12"/>
      <c r="E348" s="12"/>
      <c r="F348" s="23" t="s">
        <v>416</v>
      </c>
      <c r="G348" s="16"/>
      <c r="H348" s="60">
        <v>1208724.05</v>
      </c>
      <c r="I348" s="44"/>
      <c r="J348" s="60">
        <v>1050000</v>
      </c>
      <c r="K348" s="17"/>
      <c r="L348" s="60">
        <v>1100000</v>
      </c>
      <c r="M348" s="64"/>
      <c r="N348" s="9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s="36" customFormat="1" ht="12.75" customHeight="1">
      <c r="A349" s="2"/>
      <c r="B349" s="12"/>
      <c r="C349" s="12" t="s">
        <v>121</v>
      </c>
      <c r="D349" s="12"/>
      <c r="E349" s="12"/>
      <c r="F349" s="23" t="s">
        <v>417</v>
      </c>
      <c r="G349" s="16"/>
      <c r="H349" s="60">
        <v>355729.96</v>
      </c>
      <c r="I349" s="44"/>
      <c r="J349" s="60">
        <v>330000</v>
      </c>
      <c r="K349" s="17"/>
      <c r="L349" s="60">
        <v>330000</v>
      </c>
      <c r="M349" s="64"/>
      <c r="N349" s="9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s="36" customFormat="1" ht="12.75" customHeight="1">
      <c r="A350" s="2"/>
      <c r="B350" s="12"/>
      <c r="C350" s="12" t="s">
        <v>418</v>
      </c>
      <c r="D350" s="12"/>
      <c r="E350" s="12"/>
      <c r="F350" s="23" t="s">
        <v>419</v>
      </c>
      <c r="G350" s="16"/>
      <c r="H350" s="60">
        <v>118342.04000000001</v>
      </c>
      <c r="I350" s="44"/>
      <c r="J350" s="60">
        <v>110000</v>
      </c>
      <c r="K350" s="17"/>
      <c r="L350" s="60">
        <v>110000</v>
      </c>
      <c r="M350" s="64"/>
      <c r="N350" s="9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s="36" customFormat="1" ht="12.75" customHeight="1">
      <c r="A351" s="2"/>
      <c r="B351" s="12"/>
      <c r="C351" s="12" t="s">
        <v>420</v>
      </c>
      <c r="D351" s="12"/>
      <c r="E351" s="12"/>
      <c r="F351" s="23" t="s">
        <v>421</v>
      </c>
      <c r="G351" s="16"/>
      <c r="H351" s="60">
        <v>114465.87</v>
      </c>
      <c r="I351" s="44"/>
      <c r="J351" s="60">
        <v>90000</v>
      </c>
      <c r="K351" s="17"/>
      <c r="L351" s="60">
        <v>100000</v>
      </c>
      <c r="M351" s="64"/>
      <c r="N351" s="9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s="36" customFormat="1" ht="12.75" customHeight="1">
      <c r="A352" s="2"/>
      <c r="B352" s="12"/>
      <c r="C352" s="12" t="s">
        <v>422</v>
      </c>
      <c r="D352" s="12"/>
      <c r="E352" s="12"/>
      <c r="F352" s="23" t="s">
        <v>423</v>
      </c>
      <c r="G352" s="16"/>
      <c r="H352" s="60">
        <v>68307.14</v>
      </c>
      <c r="I352" s="44"/>
      <c r="J352" s="60">
        <v>70000</v>
      </c>
      <c r="K352" s="17"/>
      <c r="L352" s="60">
        <v>50000</v>
      </c>
      <c r="M352" s="64"/>
      <c r="N352" s="9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s="96" customFormat="1" ht="12.75" customHeight="1">
      <c r="A353" s="2"/>
      <c r="B353" s="12"/>
      <c r="C353" s="12" t="s">
        <v>424</v>
      </c>
      <c r="D353" s="12"/>
      <c r="E353" s="12"/>
      <c r="F353" s="23" t="s">
        <v>425</v>
      </c>
      <c r="G353" s="16"/>
      <c r="H353" s="60">
        <v>202155.86000000002</v>
      </c>
      <c r="I353" s="44"/>
      <c r="J353" s="60">
        <v>120000</v>
      </c>
      <c r="K353" s="17"/>
      <c r="L353" s="60">
        <v>125000</v>
      </c>
      <c r="M353" s="64"/>
      <c r="N353" s="9"/>
      <c r="O353" s="36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s="96" customFormat="1" ht="12.75" customHeight="1">
      <c r="A354" s="2"/>
      <c r="B354" s="12"/>
      <c r="C354" s="12" t="s">
        <v>426</v>
      </c>
      <c r="D354" s="12"/>
      <c r="E354" s="12"/>
      <c r="F354" s="23" t="s">
        <v>427</v>
      </c>
      <c r="G354" s="16"/>
      <c r="H354" s="60">
        <v>2427.89</v>
      </c>
      <c r="I354" s="44"/>
      <c r="J354" s="60">
        <v>4000</v>
      </c>
      <c r="K354" s="17"/>
      <c r="L354" s="60">
        <v>3000</v>
      </c>
      <c r="M354" s="64"/>
      <c r="N354" s="9"/>
      <c r="O354" s="36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s="96" customFormat="1" ht="12.75" customHeight="1">
      <c r="A355" s="2"/>
      <c r="B355" s="12"/>
      <c r="C355" s="12" t="s">
        <v>428</v>
      </c>
      <c r="D355" s="12"/>
      <c r="E355" s="12"/>
      <c r="F355" s="23" t="s">
        <v>429</v>
      </c>
      <c r="G355" s="16"/>
      <c r="H355" s="60">
        <v>566.09</v>
      </c>
      <c r="I355" s="44"/>
      <c r="J355" s="60">
        <v>2000</v>
      </c>
      <c r="K355" s="17"/>
      <c r="L355" s="60">
        <v>0</v>
      </c>
      <c r="M355" s="64"/>
      <c r="N355" s="9"/>
      <c r="O355" s="36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s="96" customFormat="1" ht="12.75" customHeight="1">
      <c r="A356" s="2"/>
      <c r="B356" s="12"/>
      <c r="C356" s="12" t="s">
        <v>430</v>
      </c>
      <c r="D356" s="12"/>
      <c r="E356" s="12"/>
      <c r="F356" s="23" t="s">
        <v>431</v>
      </c>
      <c r="G356" s="16"/>
      <c r="H356" s="60">
        <v>49422.71</v>
      </c>
      <c r="I356" s="44"/>
      <c r="J356" s="60">
        <v>45000</v>
      </c>
      <c r="K356" s="17"/>
      <c r="L356" s="60">
        <v>45000</v>
      </c>
      <c r="M356" s="64"/>
      <c r="N356" s="9"/>
      <c r="O356" s="36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s="96" customFormat="1" ht="12.75" customHeight="1">
      <c r="A357" s="7" t="s">
        <v>432</v>
      </c>
      <c r="B357" s="14"/>
      <c r="C357" s="14"/>
      <c r="D357" s="12"/>
      <c r="E357" s="14"/>
      <c r="F357" s="15"/>
      <c r="G357" s="14"/>
      <c r="H357" s="70">
        <f>SUM(H345:H356)</f>
        <v>9421120.51</v>
      </c>
      <c r="I357" s="7"/>
      <c r="J357" s="70">
        <f>SUM(J345:J356)</f>
        <v>8443000</v>
      </c>
      <c r="K357" s="17"/>
      <c r="L357" s="70">
        <f>SUM(L345:L356)</f>
        <v>8785000</v>
      </c>
      <c r="M357" s="79"/>
      <c r="N357" s="17"/>
      <c r="O357" s="36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s="96" customFormat="1" ht="9" customHeight="1">
      <c r="A358" s="2"/>
      <c r="B358" s="14"/>
      <c r="C358" s="14"/>
      <c r="D358" s="14"/>
      <c r="E358" s="14"/>
      <c r="F358" s="27"/>
      <c r="G358" s="14"/>
      <c r="H358" s="12"/>
      <c r="I358" s="12"/>
      <c r="J358" s="60"/>
      <c r="K358" s="17"/>
      <c r="L358" s="60"/>
      <c r="M358" s="64"/>
      <c r="N358" s="1"/>
      <c r="O358" s="36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s="96" customFormat="1" ht="12.75" customHeight="1">
      <c r="A359" s="2" t="s">
        <v>433</v>
      </c>
      <c r="B359" s="2"/>
      <c r="C359" s="2"/>
      <c r="D359" s="14"/>
      <c r="E359" s="2"/>
      <c r="F359" s="27"/>
      <c r="G359" s="2"/>
      <c r="H359" s="8">
        <f>+H313+H316+H328+H341+H357</f>
        <v>20937401.1</v>
      </c>
      <c r="I359" s="8"/>
      <c r="J359" s="8">
        <f>+J313+J316+J328+J341+J357</f>
        <v>19891000</v>
      </c>
      <c r="K359" s="8"/>
      <c r="L359" s="8">
        <f>+L313+L316+L328+L341+L357</f>
        <v>20672000</v>
      </c>
      <c r="M359" s="80"/>
      <c r="N359" s="17"/>
      <c r="O359" s="36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s="96" customFormat="1" ht="9" customHeight="1">
      <c r="A360" s="2"/>
      <c r="B360" s="2"/>
      <c r="C360" s="2"/>
      <c r="D360" s="14"/>
      <c r="E360" s="2"/>
      <c r="F360" s="27"/>
      <c r="G360" s="2"/>
      <c r="H360" s="8"/>
      <c r="I360" s="8"/>
      <c r="J360" s="8"/>
      <c r="K360" s="8"/>
      <c r="L360" s="8"/>
      <c r="M360" s="80"/>
      <c r="N360" s="17"/>
      <c r="O360" s="36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s="96" customFormat="1" ht="9" customHeight="1">
      <c r="A361" s="2"/>
      <c r="B361" s="2"/>
      <c r="C361" s="2"/>
      <c r="D361" s="2"/>
      <c r="E361" s="2"/>
      <c r="F361" s="27"/>
      <c r="G361" s="2"/>
      <c r="H361" s="8"/>
      <c r="I361" s="8"/>
      <c r="J361" s="8"/>
      <c r="K361" s="17"/>
      <c r="L361" s="8"/>
      <c r="M361" s="80"/>
      <c r="N361" s="17"/>
      <c r="O361" s="36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s="96" customFormat="1" ht="12.75" customHeight="1">
      <c r="A362" s="34" t="s">
        <v>434</v>
      </c>
      <c r="B362" s="22"/>
      <c r="C362" s="22"/>
      <c r="D362" s="2"/>
      <c r="E362" s="22"/>
      <c r="F362" s="1"/>
      <c r="G362" s="22"/>
      <c r="H362" s="71">
        <f>+H359+H305</f>
        <v>305823216.92</v>
      </c>
      <c r="I362" s="8"/>
      <c r="J362" s="71">
        <f>+J359+J305</f>
        <v>332440000</v>
      </c>
      <c r="K362" s="17"/>
      <c r="L362" s="71">
        <f>+L359+L305</f>
        <v>349445000</v>
      </c>
      <c r="M362" s="80"/>
      <c r="N362" s="1"/>
      <c r="O362" s="36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s="96" customFormat="1" ht="12.75" customHeight="1">
      <c r="A363" s="1"/>
      <c r="B363" s="1"/>
      <c r="C363" s="1"/>
      <c r="D363" s="22"/>
      <c r="E363" s="1"/>
      <c r="F363" s="1"/>
      <c r="G363" s="1"/>
      <c r="H363" s="17"/>
      <c r="I363" s="17"/>
      <c r="J363" s="17"/>
      <c r="K363" s="17"/>
      <c r="L363" s="60"/>
      <c r="M363" s="64"/>
      <c r="N363" s="1"/>
      <c r="O363" s="36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s="96" customFormat="1" ht="12.75" customHeight="1">
      <c r="A364" s="1"/>
      <c r="B364" s="1"/>
      <c r="C364" s="1"/>
      <c r="D364" s="1"/>
      <c r="E364" s="1"/>
      <c r="F364" s="23"/>
      <c r="G364" s="1"/>
      <c r="H364" s="17"/>
      <c r="I364" s="17"/>
      <c r="J364" s="17"/>
      <c r="K364" s="17"/>
      <c r="L364" s="60"/>
      <c r="M364" s="64"/>
      <c r="N364" s="1"/>
      <c r="O364" s="36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s="96" customFormat="1" ht="12.75" customHeight="1">
      <c r="A365" s="2"/>
      <c r="B365" s="12"/>
      <c r="C365" s="12"/>
      <c r="D365" s="12"/>
      <c r="E365" s="30"/>
      <c r="F365" s="1"/>
      <c r="G365" s="14"/>
      <c r="H365" s="13"/>
      <c r="I365" s="12"/>
      <c r="J365" s="60"/>
      <c r="K365" s="17"/>
      <c r="L365" s="61"/>
      <c r="M365" s="64"/>
      <c r="N365" s="9"/>
      <c r="O365" s="36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</sheetData>
  <sheetProtection/>
  <printOptions/>
  <pageMargins left="0.77" right="0.47" top="0.85" bottom="0.73" header="0.75" footer="0.25"/>
  <pageSetup firstPageNumber="38" useFirstPageNumber="1" horizontalDpi="600" verticalDpi="600" orientation="portrait" r:id="rId1"/>
  <headerFooter alignWithMargins="0">
    <oddFooter xml:space="preserve">&amp;C&amp;"Times New Roman,Regular"&amp;P&amp;"Arial,Regular" </oddFooter>
  </headerFooter>
  <rowBreaks count="3" manualBreakCount="3">
    <brk id="54" max="255" man="1"/>
    <brk id="104" max="255" man="1"/>
    <brk id="3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 Huffman</dc:creator>
  <cp:keywords/>
  <dc:description/>
  <cp:lastModifiedBy>Network and Computing Support</cp:lastModifiedBy>
  <cp:lastPrinted>2009-07-01T19:01:43Z</cp:lastPrinted>
  <dcterms:created xsi:type="dcterms:W3CDTF">2007-05-22T19:51:00Z</dcterms:created>
  <dcterms:modified xsi:type="dcterms:W3CDTF">2011-08-23T19:12:59Z</dcterms:modified>
  <cp:category/>
  <cp:version/>
  <cp:contentType/>
  <cp:contentStatus/>
</cp:coreProperties>
</file>